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nil" sheetId="1" state="visible" r:id="rId1"/>
    <sheet name="Oportunidades" sheetId="2" state="visible" r:id="rId2"/>
    <sheet name="Como usar" sheetId="3" state="visible" r:id="rId3"/>
  </sheets>
  <definedNames>
    <definedName name="_xlnm.Print_Area" localSheetId="0">'Funil'!$A$1:$H$29</definedName>
    <definedName name="_xlnm._FilterDatabase" localSheetId="1" hidden="1">'Oportunidades'!$B$6:$M$206</definedName>
    <definedName name="_xlnm.Print_Area" localSheetId="1">'Oportunidades'!$A$1:$M$206</definedName>
    <definedName name="_xlnm.Print_Area" localSheetId="2">'Como usar'!$A$1:$B$27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,##0.00;[Red]-&quot;R$&quot; #,##0.00"/>
    <numFmt numFmtId="165" formatCode="0.0%"/>
    <numFmt numFmtId="166" formatCode="yyyy-mm-dd h:mm:ss"/>
    <numFmt numFmtId="167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55555"/>
      <sz val="10"/>
    </font>
    <font>
      <name val="Calibri"/>
      <b val="1"/>
      <color rgb="00000000"/>
      <sz val="11"/>
    </font>
    <font>
      <name val="Calibri"/>
      <b val="1"/>
      <color rgb="00000000"/>
      <sz val="10"/>
    </font>
    <font>
      <name val="Calibri"/>
      <b val="1"/>
      <color rgb="00FFFFFF"/>
      <sz val="10"/>
    </font>
    <font>
      <name val="Calibri"/>
      <color rgb="00000000"/>
      <sz val="11"/>
    </font>
    <font>
      <name val="Calibri"/>
      <b val="1"/>
      <color rgb="00FFFFFF"/>
      <sz val="11"/>
    </font>
    <font>
      <name val="Calibri"/>
      <b val="1"/>
      <color rgb="00FFFFFF"/>
      <sz val="14"/>
    </font>
    <font>
      <name val="Calibri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A855F7"/>
      </patternFill>
    </fill>
    <fill>
      <patternFill patternType="solid">
        <fgColor rgb="00F3E8FF"/>
      </patternFill>
    </fill>
    <fill>
      <patternFill patternType="solid">
        <fgColor rgb="00F6F6F6"/>
      </patternFill>
    </fill>
    <fill>
      <patternFill patternType="solid"/>
    </fill>
  </fills>
  <borders count="5">
    <border>
      <left/>
      <right/>
      <top/>
      <bottom/>
      <diagonal/>
    </border>
    <border>
      <left style="thin">
        <color rgb="00A855F7"/>
      </left>
      <right style="thin">
        <color rgb="00A855F7"/>
      </right>
      <top style="thin">
        <color rgb="00A855F7"/>
      </top>
      <bottom style="thin">
        <color rgb="00A855F7"/>
      </bottom>
    </border>
    <border>
      <bottom style="thin">
        <color rgb="00E5E5E5"/>
      </bottom>
    </border>
    <border>
      <top style="thin">
        <color rgb="00000000"/>
      </top>
      <bottom style="thin">
        <color rgb="00E5E5E5"/>
      </bottom>
    </border>
    <border>
      <left style="thin">
        <color rgb="00D8B4FE"/>
      </left>
      <right style="thin">
        <color rgb="00D8B4FE"/>
      </right>
      <top style="thin">
        <color rgb="00D8B4FE"/>
      </top>
      <bottom style="thin">
        <color rgb="00D8B4FE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0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 shrinkToFit="1"/>
    </xf>
    <xf numFmtId="0" fontId="5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center" vertical="center" wrapText="1"/>
    </xf>
    <xf numFmtId="0" fontId="3" fillId="3" borderId="1" applyAlignment="1" applyProtection="1" pivotButton="0" quotePrefix="0" xfId="0">
      <alignment horizontal="left" vertical="center" indent="1"/>
      <protection locked="0" hidden="0"/>
    </xf>
    <xf numFmtId="9" fontId="3" fillId="3" borderId="1" applyAlignment="1" applyProtection="1" pivotButton="0" quotePrefix="0" xfId="0">
      <alignment horizontal="right" vertical="center" indent="1"/>
      <protection locked="0" hidden="0"/>
    </xf>
    <xf numFmtId="1" fontId="6" fillId="4" borderId="2" applyAlignment="1" pivotButton="0" quotePrefix="0" xfId="0">
      <alignment horizontal="right" vertical="center" indent="1"/>
    </xf>
    <xf numFmtId="164" fontId="6" fillId="4" borderId="2" applyAlignment="1" pivotButton="0" quotePrefix="0" xfId="0">
      <alignment horizontal="right" vertical="center" indent="1"/>
    </xf>
    <xf numFmtId="165" fontId="3" fillId="4" borderId="2" applyAlignment="1" pivotButton="0" quotePrefix="0" xfId="0">
      <alignment horizontal="right" vertical="center" indent="1"/>
    </xf>
    <xf numFmtId="0" fontId="3" fillId="0" borderId="3" applyAlignment="1" pivotButton="0" quotePrefix="0" xfId="0">
      <alignment vertical="center" indent="1"/>
    </xf>
    <xf numFmtId="0" fontId="0" fillId="0" borderId="3" pivotButton="0" quotePrefix="0" xfId="0"/>
    <xf numFmtId="1" fontId="3" fillId="4" borderId="3" applyAlignment="1" pivotButton="0" quotePrefix="0" xfId="0">
      <alignment horizontal="right" vertical="center" indent="1"/>
    </xf>
    <xf numFmtId="164" fontId="3" fillId="4" borderId="3" applyAlignment="1" pivotButton="0" quotePrefix="0" xfId="0">
      <alignment horizontal="right" vertical="center" indent="1"/>
    </xf>
    <xf numFmtId="0" fontId="7" fillId="2" borderId="0" applyAlignment="1" pivotButton="0" quotePrefix="0" xfId="0">
      <alignment vertical="center" indent="1"/>
    </xf>
    <xf numFmtId="0" fontId="7" fillId="2" borderId="0" applyAlignment="1" pivotButton="0" quotePrefix="0" xfId="0">
      <alignment horizontal="center" vertical="center"/>
    </xf>
    <xf numFmtId="0" fontId="6" fillId="0" borderId="2" applyAlignment="1" pivotButton="0" quotePrefix="0" xfId="0">
      <alignment vertical="center" wrapText="1" indent="1"/>
    </xf>
    <xf numFmtId="1" fontId="3" fillId="4" borderId="2" applyAlignment="1" pivotButton="0" quotePrefix="0" xfId="0">
      <alignment horizontal="right" vertical="center" indent="1"/>
    </xf>
    <xf numFmtId="164" fontId="3" fillId="4" borderId="2" applyAlignment="1" pivotButton="0" quotePrefix="0" xfId="0">
      <alignment horizontal="right" vertical="center" indent="1"/>
    </xf>
    <xf numFmtId="0" fontId="3" fillId="0" borderId="2" applyAlignment="1" pivotButton="0" quotePrefix="0" xfId="0">
      <alignment vertical="center" wrapText="1" indent="1"/>
    </xf>
    <xf numFmtId="164" fontId="8" fillId="5" borderId="0" applyAlignment="1" pivotButton="0" quotePrefix="0" xfId="0">
      <alignment horizontal="right" vertical="center" indent="1"/>
    </xf>
    <xf numFmtId="0" fontId="9" fillId="0" borderId="0" applyAlignment="1" pivotButton="0" quotePrefix="0" xfId="0">
      <alignment vertical="center" wrapText="1" indent="1"/>
    </xf>
    <xf numFmtId="167" fontId="6" fillId="3" borderId="4" applyAlignment="1" applyProtection="1" pivotButton="0" quotePrefix="0" xfId="0">
      <alignment horizontal="center" vertical="center"/>
      <protection locked="0" hidden="0"/>
    </xf>
    <xf numFmtId="0" fontId="6" fillId="3" borderId="4" applyAlignment="1" applyProtection="1" pivotButton="0" quotePrefix="0" xfId="0">
      <alignment horizontal="left" vertical="center" indent="1"/>
      <protection locked="0" hidden="0"/>
    </xf>
    <xf numFmtId="164" fontId="6" fillId="3" borderId="4" applyAlignment="1" applyProtection="1" pivotButton="0" quotePrefix="0" xfId="0">
      <alignment horizontal="right" vertical="center" indent="1"/>
      <protection locked="0" hidden="0"/>
    </xf>
    <xf numFmtId="9" fontId="6" fillId="4" borderId="2" applyAlignment="1" pivotButton="0" quotePrefix="0" xfId="0">
      <alignment horizontal="right" vertical="center" indent="1"/>
    </xf>
    <xf numFmtId="1" fontId="6" fillId="4" borderId="2" applyAlignment="1" pivotButton="0" quotePrefix="0" xfId="0">
      <alignment horizontal="center" vertical="center" indent="1"/>
    </xf>
    <xf numFmtId="0" fontId="6" fillId="0" borderId="0" applyAlignment="1" pivotButton="0" quotePrefix="0" xfId="0">
      <alignment vertical="center" wrapText="1" indent="1"/>
    </xf>
    <xf numFmtId="0" fontId="2" fillId="0" borderId="0" applyAlignment="1" pivotButton="0" quotePrefix="0" xfId="0">
      <alignment indent="1"/>
    </xf>
  </cellXfs>
  <cellStyles count="1">
    <cellStyle name="Normal" xfId="0" builtinId="0" hidden="0"/>
  </cellStyles>
  <dxfs count="2">
    <dxf>
      <font>
        <color rgb="00555555"/>
      </font>
    </dxf>
    <dxf>
      <font>
        <b val="1"/>
        <color rgb="007E22C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H29"/>
  <sheetViews>
    <sheetView showGridLines="0" workbookViewId="0">
      <selection activeCell="C7" sqref="C7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13" customWidth="1" min="4" max="4"/>
    <col width="16" customWidth="1" min="5" max="5"/>
    <col width="16" customWidth="1" min="6" max="6"/>
    <col width="14" customWidth="1" min="7" max="7"/>
    <col width="17" customWidth="1" min="8" max="8"/>
  </cols>
  <sheetData>
    <row r="1" ht="36" customHeight="1">
      <c r="B1" s="1" t="inlineStr">
        <is>
          <t>DIG · Funil de vendas simples (CRM em planilha)</t>
        </is>
      </c>
      <c r="C1" s="2" t="n"/>
      <c r="D1" s="2" t="n"/>
      <c r="E1" s="2" t="n"/>
      <c r="F1" s="2" t="n"/>
      <c r="G1" s="2" t="n"/>
      <c r="H1" s="2" t="n"/>
    </row>
    <row r="2" ht="33" customHeight="1">
      <c r="B2" s="3" t="inlineStr">
        <is>
          <t>Veja quantas oportunidades há em cada etapa, quanto valem, quanto devem virar receita e onde os negócios mais se perdem. Development Inovation Growth · material gratuito.</t>
        </is>
      </c>
    </row>
    <row r="4" ht="46.5" customHeight="1">
      <c r="B4" s="4" t="inlineStr">
        <is>
          <t>Legenda</t>
        </is>
      </c>
      <c r="C4" s="5" t="inlineStr">
        <is>
          <t>Você preenche</t>
        </is>
      </c>
      <c r="D4" s="3" t="inlineStr">
        <is>
          <t>Troque só as células em roxo claro: nomes das etapas e probabilidades aqui, e as oportunidades na aba Oportunidades. Os valores que vêm preenchidos são um exemplo.</t>
        </is>
      </c>
    </row>
    <row r="6" ht="37" customHeight="1">
      <c r="B6" s="6" t="inlineStr">
        <is>
          <t>Etapa do funil</t>
        </is>
      </c>
      <c r="C6" s="7" t="inlineStr">
        <is>
          <t>Probabilidade de fechar</t>
        </is>
      </c>
      <c r="D6" s="7" t="inlineStr">
        <is>
          <t>Abertas na etapa</t>
        </is>
      </c>
      <c r="E6" s="7" t="inlineStr">
        <is>
          <t>Valor em aberto (R$)</t>
        </is>
      </c>
      <c r="F6" s="7" t="inlineStr">
        <is>
          <t>Receita prevista (R$)</t>
        </is>
      </c>
      <c r="G6" s="7" t="inlineStr">
        <is>
          <t>Chegaram até a etapa</t>
        </is>
      </c>
      <c r="H6" s="7" t="inlineStr">
        <is>
          <t>Passaram para a etapa seguinte</t>
        </is>
      </c>
    </row>
    <row r="7" ht="22" customHeight="1">
      <c r="B7" s="8" t="inlineStr">
        <is>
          <t>Prospecção</t>
        </is>
      </c>
      <c r="C7" s="9" t="n">
        <v>0.1</v>
      </c>
      <c r="D7" s="10">
        <f>COUNTIFS(Oportunidades!$E$7:$E$206,B7,Oportunidades!$F$7:$F$206,"Aberta")</f>
        <v>2</v>
      </c>
      <c r="E7" s="11">
        <f>SUMIFS(Oportunidades!$G$7:$G$206,Oportunidades!$E$7:$E$206,B7,Oportunidades!$F$7:$F$206,"Aberta")</f>
        <v>20000</v>
      </c>
      <c r="F7" s="11">
        <f>SUMIFS(Oportunidades!$I$7:$I$206,Oportunidades!$E$7:$E$206,B7,Oportunidades!$F$7:$F$206,"Aberta")</f>
        <v>2000</v>
      </c>
      <c r="G7" s="10">
        <f>COUNTIF(Oportunidades!$M$7:$M$206,"&gt;=1")</f>
        <v>10</v>
      </c>
      <c r="H7" s="12">
        <f>IF(G7&gt;0,G8/G7,"-")</f>
        <v>0.8</v>
      </c>
    </row>
    <row r="8" ht="22" customHeight="1">
      <c r="B8" s="8" t="inlineStr">
        <is>
          <t>Qualificação</t>
        </is>
      </c>
      <c r="C8" s="9" t="n">
        <v>0.25</v>
      </c>
      <c r="D8" s="10">
        <f>COUNTIFS(Oportunidades!$E$7:$E$206,B8,Oportunidades!$F$7:$F$206,"Aberta")</f>
        <v>1</v>
      </c>
      <c r="E8" s="11">
        <f>SUMIFS(Oportunidades!$G$7:$G$206,Oportunidades!$E$7:$E$206,B8,Oportunidades!$F$7:$F$206,"Aberta")</f>
        <v>15000</v>
      </c>
      <c r="F8" s="11">
        <f>SUMIFS(Oportunidades!$I$7:$I$206,Oportunidades!$E$7:$E$206,B8,Oportunidades!$F$7:$F$206,"Aberta")</f>
        <v>3750</v>
      </c>
      <c r="G8" s="10">
        <f>COUNTIF(Oportunidades!$M$7:$M$206,"&gt;=2")</f>
        <v>8</v>
      </c>
      <c r="H8" s="12">
        <f>IF(G8&gt;0,G9/G8,"-")</f>
        <v>0.75</v>
      </c>
    </row>
    <row r="9" ht="22" customHeight="1">
      <c r="B9" s="8" t="inlineStr">
        <is>
          <t>Proposta</t>
        </is>
      </c>
      <c r="C9" s="9" t="n">
        <v>0.5</v>
      </c>
      <c r="D9" s="10">
        <f>COUNTIFS(Oportunidades!$E$7:$E$206,B9,Oportunidades!$F$7:$F$206,"Aberta")</f>
        <v>1</v>
      </c>
      <c r="E9" s="11">
        <f>SUMIFS(Oportunidades!$G$7:$G$206,Oportunidades!$E$7:$E$206,B9,Oportunidades!$F$7:$F$206,"Aberta")</f>
        <v>20000</v>
      </c>
      <c r="F9" s="11">
        <f>SUMIFS(Oportunidades!$I$7:$I$206,Oportunidades!$E$7:$E$206,B9,Oportunidades!$F$7:$F$206,"Aberta")</f>
        <v>10000</v>
      </c>
      <c r="G9" s="10">
        <f>COUNTIF(Oportunidades!$M$7:$M$206,"&gt;=3")</f>
        <v>6</v>
      </c>
      <c r="H9" s="12">
        <f>IF(G9&gt;0,G10/G9,"-")</f>
        <v>0.6666666666666666</v>
      </c>
    </row>
    <row r="10" ht="22" customHeight="1">
      <c r="B10" s="8" t="inlineStr">
        <is>
          <t>Negociação</t>
        </is>
      </c>
      <c r="C10" s="9" t="n">
        <v>0.7</v>
      </c>
      <c r="D10" s="10">
        <f>COUNTIFS(Oportunidades!$E$7:$E$206,B10,Oportunidades!$F$7:$F$206,"Aberta")</f>
        <v>1</v>
      </c>
      <c r="E10" s="11">
        <f>SUMIFS(Oportunidades!$G$7:$G$206,Oportunidades!$E$7:$E$206,B10,Oportunidades!$F$7:$F$206,"Aberta")</f>
        <v>25000</v>
      </c>
      <c r="F10" s="11">
        <f>SUMIFS(Oportunidades!$I$7:$I$206,Oportunidades!$E$7:$E$206,B10,Oportunidades!$F$7:$F$206,"Aberta")</f>
        <v>17500</v>
      </c>
      <c r="G10" s="10">
        <f>COUNTIF(Oportunidades!$M$7:$M$206,"&gt;=4")</f>
        <v>4</v>
      </c>
      <c r="H10" s="12">
        <f>IF(G10&gt;0,G11/G10,"-")</f>
        <v>0.5</v>
      </c>
    </row>
    <row r="11" ht="22" customHeight="1">
      <c r="B11" s="8" t="inlineStr">
        <is>
          <t>Fechamento</t>
        </is>
      </c>
      <c r="C11" s="9" t="n">
        <v>0.9</v>
      </c>
      <c r="D11" s="10">
        <f>COUNTIFS(Oportunidades!$E$7:$E$206,B11,Oportunidades!$F$7:$F$206,"Aberta")</f>
        <v>0</v>
      </c>
      <c r="E11" s="11">
        <f>SUMIFS(Oportunidades!$G$7:$G$206,Oportunidades!$E$7:$E$206,B11,Oportunidades!$F$7:$F$206,"Aberta")</f>
        <v>0</v>
      </c>
      <c r="F11" s="11">
        <f>SUMIFS(Oportunidades!$I$7:$I$206,Oportunidades!$E$7:$E$206,B11,Oportunidades!$F$7:$F$206,"Aberta")</f>
        <v>0</v>
      </c>
      <c r="G11" s="10">
        <f>COUNTIF(Oportunidades!$M$7:$M$206,"&gt;=5")</f>
        <v>2</v>
      </c>
      <c r="H11" s="12">
        <f>IF(G11&gt;0,COUNTIF(Oportunidades!$F$7:$F$206,"Ganha")/G11,"-")</f>
        <v>1</v>
      </c>
    </row>
    <row r="12">
      <c r="B12" s="13" t="inlineStr">
        <is>
          <t>Total</t>
        </is>
      </c>
      <c r="C12" s="14" t="n"/>
      <c r="D12" s="15">
        <f>SUM(D7:D11)</f>
        <v>5</v>
      </c>
      <c r="E12" s="16">
        <f>SUM(E7:E11)</f>
        <v>80000</v>
      </c>
      <c r="F12" s="16">
        <f>SUM(F7:F11)</f>
        <v>33250</v>
      </c>
      <c r="G12" s="14" t="n"/>
      <c r="H12" s="14" t="n"/>
    </row>
    <row r="13" ht="33" customHeight="1">
      <c r="B13" s="3" t="inlineStr">
        <is>
          <t>Probabilidades de exemplo: ajuste com o histórico da sua empresa. Na última etapa, a coluna H mostra quantas das oportunidades que chegaram ao fechamento foram ganhas.</t>
        </is>
      </c>
    </row>
    <row r="15" ht="24" customHeight="1">
      <c r="B15" s="17" t="inlineStr">
        <is>
          <t>Resumo</t>
        </is>
      </c>
      <c r="C15" s="18" t="inlineStr">
        <is>
          <t>Valor</t>
        </is>
      </c>
    </row>
    <row r="16" ht="22" customHeight="1">
      <c r="B16" s="19" t="inlineStr">
        <is>
          <t>Oportunidades abertas</t>
        </is>
      </c>
      <c r="C16" s="20">
        <f>COUNTIF(Oportunidades!$F$7:$F$206,"Aberta")</f>
        <v>5</v>
      </c>
    </row>
    <row r="17" ht="22" customHeight="1">
      <c r="B17" s="19" t="inlineStr">
        <is>
          <t>Valor em aberto</t>
        </is>
      </c>
      <c r="C17" s="21">
        <f>SUMIF(Oportunidades!$F$7:$F$206,"Aberta",Oportunidades!$G$7:$G$206)</f>
        <v>80000</v>
      </c>
    </row>
    <row r="18" ht="51" customHeight="1">
      <c r="B18" s="22" t="inlineStr">
        <is>
          <t>Receita prevista das abertas (valor × probabilidade)</t>
        </is>
      </c>
      <c r="C18" s="23">
        <f>SUMIF(Oportunidades!$F$7:$F$206,"Aberta",Oportunidades!$I$7:$I$206)</f>
        <v>33250</v>
      </c>
    </row>
    <row r="19" ht="22" customHeight="1">
      <c r="B19" s="19" t="inlineStr">
        <is>
          <t>Negócios ganhos</t>
        </is>
      </c>
      <c r="C19" s="20">
        <f>COUNTIF(Oportunidades!$F$7:$F$206,"Ganha")</f>
        <v>2</v>
      </c>
    </row>
    <row r="20" ht="22" customHeight="1">
      <c r="B20" s="19" t="inlineStr">
        <is>
          <t>Receita ganha</t>
        </is>
      </c>
      <c r="C20" s="21">
        <f>SUMIF(Oportunidades!$F$7:$F$206,"Ganha",Oportunidades!$G$7:$G$206)</f>
        <v>29000</v>
      </c>
    </row>
    <row r="21" ht="22" customHeight="1">
      <c r="B21" s="19" t="inlineStr">
        <is>
          <t>Negócios perdidos</t>
        </is>
      </c>
      <c r="C21" s="20">
        <f>COUNTIF(Oportunidades!$F$7:$F$206,"Perdida")</f>
        <v>3</v>
      </c>
    </row>
    <row r="22" ht="22" customHeight="1">
      <c r="B22" s="19" t="inlineStr">
        <is>
          <t>Valor perdido</t>
        </is>
      </c>
      <c r="C22" s="21">
        <f>SUMIF(Oportunidades!$F$7:$F$206,"Perdida",Oportunidades!$G$7:$G$206)</f>
        <v>29000</v>
      </c>
    </row>
    <row r="23" ht="51" customHeight="1">
      <c r="B23" s="19" t="inlineStr">
        <is>
          <t>Conversão dos negócios encerrados (ganhos ÷ ganhos e perdidos)</t>
        </is>
      </c>
      <c r="C23" s="12">
        <f>IF(C19+C21&gt;0,C19/(C19+C21),"-")</f>
        <v>0.4</v>
      </c>
    </row>
    <row r="24" ht="36" customHeight="1">
      <c r="B24" s="19" t="inlineStr">
        <is>
          <t>Valor médio dos negócios ganhos</t>
        </is>
      </c>
      <c r="C24" s="21">
        <f>IF(C19&gt;0,C20/C19,"-")</f>
        <v>14500</v>
      </c>
    </row>
    <row r="26" ht="24" customHeight="1">
      <c r="B26" s="17" t="inlineStr">
        <is>
          <t>Atenção</t>
        </is>
      </c>
    </row>
    <row r="27" ht="19.5" customHeight="1">
      <c r="B27" s="24" t="inlineStr">
        <is>
          <t>• Receita prevista = valor × probabilidade da etapa. É uma estimativa para planejar, não uma promessa de faturamento.</t>
        </is>
      </c>
    </row>
    <row r="28" ht="33" customHeight="1">
      <c r="B28" s="24" t="inlineStr">
        <is>
          <t>• A conversão considera a etapa mais avançada que cada oportunidade alcançou. Oportunidades ainda abertas baixam a taxa até serem ganhas ou perdidas.</t>
        </is>
      </c>
    </row>
    <row r="29" ht="33" customHeight="1">
      <c r="B29" s="24" t="inlineStr">
        <is>
          <t>• Quando ganhar, deixe a etapa em Fechamento e a situação em Ganha. Quando perder, mantenha a etapa em que o negócio parou e mude a situação para Perdida.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8">
    <mergeCell ref="B26:H26"/>
    <mergeCell ref="B27:H27"/>
    <mergeCell ref="B1:H1"/>
    <mergeCell ref="B13:H13"/>
    <mergeCell ref="B2:H2"/>
    <mergeCell ref="B29:H29"/>
    <mergeCell ref="D4:H4"/>
    <mergeCell ref="B28:H28"/>
  </mergeCells>
  <dataValidations count="1">
    <dataValidation sqref="C7:C11" showDropDown="0" showInputMessage="0" showErrorMessage="1" allowBlank="1" errorTitle="Valor inválido" error="Digite um percentual entre 0% e 100% (por exemplo, 50%)." type="decimal" operator="between">
      <formula1>0</formula1>
      <formula2>1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M206"/>
  <sheetViews>
    <sheetView showGridLines="0" workbookViewId="0">
      <pane ySplit="6" topLeftCell="A7" activePane="bottomLeft" state="frozen"/>
      <selection pane="bottomLeft" activeCell="B7" sqref="B7"/>
    </sheetView>
  </sheetViews>
  <sheetFormatPr baseColWidth="8" defaultRowHeight="15"/>
  <cols>
    <col width="2" customWidth="1" min="1" max="1"/>
    <col width="13" customWidth="1" min="2" max="2"/>
    <col width="26" customWidth="1" min="3" max="3"/>
    <col width="15" customWidth="1" min="4" max="4"/>
    <col width="15" customWidth="1" min="5" max="5"/>
    <col width="12" customWidth="1" min="6" max="6"/>
    <col width="15" customWidth="1" min="7" max="7"/>
    <col width="13" customWidth="1" min="8" max="8"/>
    <col width="15" customWidth="1" min="9" max="9"/>
    <col width="28" customWidth="1" min="10" max="10"/>
    <col width="14" customWidth="1" min="11" max="11"/>
    <col width="14" customWidth="1" min="12" max="12"/>
    <col width="11" customWidth="1" min="13" max="13"/>
  </cols>
  <sheetData>
    <row r="1" ht="36" customHeight="1">
      <c r="B1" s="1" t="inlineStr">
        <is>
          <t>DIG · Funil de vendas: oportunidades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22" customHeight="1">
      <c r="B2" s="3" t="inlineStr">
        <is>
          <t>Uma linha por negociação. A etapa e a situação vêm de listas; probabilidade, receita prevista e número da etapa são calculados. Development Inovation Growth · material gratuito.</t>
        </is>
      </c>
    </row>
    <row r="4" ht="33" customHeight="1">
      <c r="B4" s="4" t="inlineStr">
        <is>
          <t>Legenda</t>
        </is>
      </c>
      <c r="C4" s="5" t="inlineStr">
        <is>
          <t>Você preenche</t>
        </is>
      </c>
      <c r="D4" s="3" t="inlineStr">
        <is>
          <t>Preencha as colunas em roxo claro. As colunas cinza são calculadas: não digite nelas. Para apagar os exemplos, selecione B7:G16 e aperte Delete, depois faça o mesmo em J7:L16.</t>
        </is>
      </c>
    </row>
    <row r="6" ht="37" customHeight="1">
      <c r="B6" s="6" t="inlineStr">
        <is>
          <t>Data de entrada</t>
        </is>
      </c>
      <c r="C6" s="7" t="inlineStr">
        <is>
          <t>Cliente ou empresa</t>
        </is>
      </c>
      <c r="D6" s="7" t="inlineStr">
        <is>
          <t>Contato (área ou cargo)</t>
        </is>
      </c>
      <c r="E6" s="7" t="inlineStr">
        <is>
          <t>Etapa</t>
        </is>
      </c>
      <c r="F6" s="7" t="inlineStr">
        <is>
          <t>Situação</t>
        </is>
      </c>
      <c r="G6" s="7" t="inlineStr">
        <is>
          <t>Valor estimado (R$)</t>
        </is>
      </c>
      <c r="H6" s="7" t="inlineStr">
        <is>
          <t>Probabilidade</t>
        </is>
      </c>
      <c r="I6" s="7" t="inlineStr">
        <is>
          <t>Receita prevista (R$)</t>
        </is>
      </c>
      <c r="J6" s="7" t="inlineStr">
        <is>
          <t>Próximo passo</t>
        </is>
      </c>
      <c r="K6" s="7" t="inlineStr">
        <is>
          <t>Data do próximo passo</t>
        </is>
      </c>
      <c r="L6" s="7" t="inlineStr">
        <is>
          <t>Responsável</t>
        </is>
      </c>
      <c r="M6" s="7" t="inlineStr">
        <is>
          <t>Nº da etapa</t>
        </is>
      </c>
    </row>
    <row r="7">
      <c r="B7" s="25" t="n">
        <v>46300</v>
      </c>
      <c r="C7" s="26" t="inlineStr">
        <is>
          <t>Cliente 01 (exemplo)</t>
        </is>
      </c>
      <c r="D7" s="26" t="inlineStr">
        <is>
          <t>Compras</t>
        </is>
      </c>
      <c r="E7" s="26" t="inlineStr">
        <is>
          <t>Prospecção</t>
        </is>
      </c>
      <c r="F7" s="26" t="inlineStr">
        <is>
          <t>Aberta</t>
        </is>
      </c>
      <c r="G7" s="27" t="n">
        <v>8000</v>
      </c>
      <c r="H7" s="28">
        <f>IF(M7="","",IF(F7="Perdida",0,IF(F7="Ganha",1,INDEX(Funil!$C$7:$C$11,M7))))</f>
        <v>0.1</v>
      </c>
      <c r="I7" s="11">
        <f>IF(OR(G7="",H7=""),"",G7*H7)</f>
        <v>800</v>
      </c>
      <c r="J7" s="26" t="inlineStr">
        <is>
          <t>Ligar para apresentar</t>
        </is>
      </c>
      <c r="K7" s="25" t="n">
        <v>46329</v>
      </c>
      <c r="L7" s="26" t="inlineStr">
        <is>
          <t>Vendedor 1</t>
        </is>
      </c>
      <c r="M7" s="29">
        <f>IF(E7="","",IFERROR(MATCH(E7,Funil!$B$7:$B$11,0),""))</f>
        <v>1</v>
      </c>
    </row>
    <row r="8">
      <c r="B8" s="25" t="n">
        <v>46302</v>
      </c>
      <c r="C8" s="26" t="inlineStr">
        <is>
          <t>Cliente 02 (exemplo)</t>
        </is>
      </c>
      <c r="D8" s="26" t="inlineStr">
        <is>
          <t>Diretoria</t>
        </is>
      </c>
      <c r="E8" s="26" t="inlineStr">
        <is>
          <t>Prospecção</t>
        </is>
      </c>
      <c r="F8" s="26" t="inlineStr">
        <is>
          <t>Aberta</t>
        </is>
      </c>
      <c r="G8" s="27" t="n">
        <v>12000</v>
      </c>
      <c r="H8" s="28">
        <f>IF(M8="","",IF(F8="Perdida",0,IF(F8="Ganha",1,INDEX(Funil!$C$7:$C$11,M8))))</f>
        <v>0.1</v>
      </c>
      <c r="I8" s="11">
        <f>IF(OR(G8="",H8=""),"",G8*H8)</f>
        <v>1200</v>
      </c>
      <c r="J8" s="26" t="inlineStr">
        <is>
          <t>Enviar apresentação</t>
        </is>
      </c>
      <c r="K8" s="25" t="n">
        <v>46330</v>
      </c>
      <c r="L8" s="26" t="inlineStr">
        <is>
          <t>Vendedor 2</t>
        </is>
      </c>
      <c r="M8" s="29">
        <f>IF(E8="","",IFERROR(MATCH(E8,Funil!$B$7:$B$11,0),""))</f>
        <v>1</v>
      </c>
    </row>
    <row r="9">
      <c r="B9" s="25" t="n">
        <v>46304</v>
      </c>
      <c r="C9" s="26" t="inlineStr">
        <is>
          <t>Cliente 03 (exemplo)</t>
        </is>
      </c>
      <c r="D9" s="26" t="inlineStr">
        <is>
          <t>Operações</t>
        </is>
      </c>
      <c r="E9" s="26" t="inlineStr">
        <is>
          <t>Qualificação</t>
        </is>
      </c>
      <c r="F9" s="26" t="inlineStr">
        <is>
          <t>Aberta</t>
        </is>
      </c>
      <c r="G9" s="27" t="n">
        <v>15000</v>
      </c>
      <c r="H9" s="28">
        <f>IF(M9="","",IF(F9="Perdida",0,IF(F9="Ganha",1,INDEX(Funil!$C$7:$C$11,M9))))</f>
        <v>0.25</v>
      </c>
      <c r="I9" s="11">
        <f>IF(OR(G9="",H9=""),"",G9*H9)</f>
        <v>3750</v>
      </c>
      <c r="J9" s="26" t="inlineStr">
        <is>
          <t>Reunião de diagnóstico</t>
        </is>
      </c>
      <c r="K9" s="25" t="n">
        <v>46331</v>
      </c>
      <c r="L9" s="26" t="inlineStr">
        <is>
          <t>Vendedor 1</t>
        </is>
      </c>
      <c r="M9" s="29">
        <f>IF(E9="","",IFERROR(MATCH(E9,Funil!$B$7:$B$11,0),""))</f>
        <v>2</v>
      </c>
    </row>
    <row r="10">
      <c r="B10" s="25" t="n">
        <v>46307</v>
      </c>
      <c r="C10" s="26" t="inlineStr">
        <is>
          <t>Cliente 04 (exemplo)</t>
        </is>
      </c>
      <c r="D10" s="26" t="inlineStr">
        <is>
          <t>Compras</t>
        </is>
      </c>
      <c r="E10" s="26" t="inlineStr">
        <is>
          <t>Qualificação</t>
        </is>
      </c>
      <c r="F10" s="26" t="inlineStr">
        <is>
          <t>Perdida</t>
        </is>
      </c>
      <c r="G10" s="27" t="n">
        <v>6000</v>
      </c>
      <c r="H10" s="28">
        <f>IF(M10="","",IF(F10="Perdida",0,IF(F10="Ganha",1,INDEX(Funil!$C$7:$C$11,M10))))</f>
        <v>0</v>
      </c>
      <c r="I10" s="11">
        <f>IF(OR(G10="",H10=""),"",G10*H10)</f>
        <v>0</v>
      </c>
      <c r="J10" s="26" t="n"/>
      <c r="K10" s="25" t="n"/>
      <c r="L10" s="26" t="inlineStr">
        <is>
          <t>Vendedor 2</t>
        </is>
      </c>
      <c r="M10" s="29">
        <f>IF(E10="","",IFERROR(MATCH(E10,Funil!$B$7:$B$11,0),""))</f>
        <v>2</v>
      </c>
    </row>
    <row r="11">
      <c r="B11" s="25" t="n">
        <v>46309</v>
      </c>
      <c r="C11" s="26" t="inlineStr">
        <is>
          <t>Cliente 05 (exemplo)</t>
        </is>
      </c>
      <c r="D11" s="26" t="inlineStr">
        <is>
          <t>Financeiro</t>
        </is>
      </c>
      <c r="E11" s="26" t="inlineStr">
        <is>
          <t>Proposta</t>
        </is>
      </c>
      <c r="F11" s="26" t="inlineStr">
        <is>
          <t>Aberta</t>
        </is>
      </c>
      <c r="G11" s="27" t="n">
        <v>20000</v>
      </c>
      <c r="H11" s="28">
        <f>IF(M11="","",IF(F11="Perdida",0,IF(F11="Ganha",1,INDEX(Funil!$C$7:$C$11,M11))))</f>
        <v>0.5</v>
      </c>
      <c r="I11" s="11">
        <f>IF(OR(G11="",H11=""),"",G11*H11)</f>
        <v>10000</v>
      </c>
      <c r="J11" s="26" t="inlineStr">
        <is>
          <t>Revisar proposta com o cliente</t>
        </is>
      </c>
      <c r="K11" s="25" t="n">
        <v>46332</v>
      </c>
      <c r="L11" s="26" t="inlineStr">
        <is>
          <t>Vendedor 1</t>
        </is>
      </c>
      <c r="M11" s="29">
        <f>IF(E11="","",IFERROR(MATCH(E11,Funil!$B$7:$B$11,0),""))</f>
        <v>3</v>
      </c>
    </row>
    <row r="12">
      <c r="B12" s="25" t="n">
        <v>46311</v>
      </c>
      <c r="C12" s="26" t="inlineStr">
        <is>
          <t>Cliente 06 (exemplo)</t>
        </is>
      </c>
      <c r="D12" s="26" t="inlineStr">
        <is>
          <t>Diretoria</t>
        </is>
      </c>
      <c r="E12" s="26" t="inlineStr">
        <is>
          <t>Proposta</t>
        </is>
      </c>
      <c r="F12" s="26" t="inlineStr">
        <is>
          <t>Perdida</t>
        </is>
      </c>
      <c r="G12" s="27" t="n">
        <v>9000</v>
      </c>
      <c r="H12" s="28">
        <f>IF(M12="","",IF(F12="Perdida",0,IF(F12="Ganha",1,INDEX(Funil!$C$7:$C$11,M12))))</f>
        <v>0</v>
      </c>
      <c r="I12" s="11">
        <f>IF(OR(G12="",H12=""),"",G12*H12)</f>
        <v>0</v>
      </c>
      <c r="J12" s="26" t="n"/>
      <c r="K12" s="25" t="n"/>
      <c r="L12" s="26" t="inlineStr">
        <is>
          <t>Vendedor 2</t>
        </is>
      </c>
      <c r="M12" s="29">
        <f>IF(E12="","",IFERROR(MATCH(E12,Funil!$B$7:$B$11,0),""))</f>
        <v>3</v>
      </c>
    </row>
    <row r="13">
      <c r="B13" s="25" t="n">
        <v>46314</v>
      </c>
      <c r="C13" s="26" t="inlineStr">
        <is>
          <t>Cliente 07 (exemplo)</t>
        </is>
      </c>
      <c r="D13" s="26" t="inlineStr">
        <is>
          <t>Diretoria</t>
        </is>
      </c>
      <c r="E13" s="26" t="inlineStr">
        <is>
          <t>Negociação</t>
        </is>
      </c>
      <c r="F13" s="26" t="inlineStr">
        <is>
          <t>Aberta</t>
        </is>
      </c>
      <c r="G13" s="27" t="n">
        <v>25000</v>
      </c>
      <c r="H13" s="28">
        <f>IF(M13="","",IF(F13="Perdida",0,IF(F13="Ganha",1,INDEX(Funil!$C$7:$C$11,M13))))</f>
        <v>0.7</v>
      </c>
      <c r="I13" s="11">
        <f>IF(OR(G13="",H13=""),"",G13*H13)</f>
        <v>17500</v>
      </c>
      <c r="J13" s="26" t="inlineStr">
        <is>
          <t>Reunião de negociação</t>
        </is>
      </c>
      <c r="K13" s="25" t="n">
        <v>46335</v>
      </c>
      <c r="L13" s="26" t="inlineStr">
        <is>
          <t>Vendedor 1</t>
        </is>
      </c>
      <c r="M13" s="29">
        <f>IF(E13="","",IFERROR(MATCH(E13,Funil!$B$7:$B$11,0),""))</f>
        <v>4</v>
      </c>
    </row>
    <row r="14">
      <c r="B14" s="25" t="n">
        <v>46316</v>
      </c>
      <c r="C14" s="26" t="inlineStr">
        <is>
          <t>Cliente 08 (exemplo)</t>
        </is>
      </c>
      <c r="D14" s="26" t="inlineStr">
        <is>
          <t>Compras</t>
        </is>
      </c>
      <c r="E14" s="26" t="inlineStr">
        <is>
          <t>Fechamento</t>
        </is>
      </c>
      <c r="F14" s="26" t="inlineStr">
        <is>
          <t>Ganha</t>
        </is>
      </c>
      <c r="G14" s="27" t="n">
        <v>18000</v>
      </c>
      <c r="H14" s="28">
        <f>IF(M14="","",IF(F14="Perdida",0,IF(F14="Ganha",1,INDEX(Funil!$C$7:$C$11,M14))))</f>
        <v>1</v>
      </c>
      <c r="I14" s="11">
        <f>IF(OR(G14="",H14=""),"",G14*H14)</f>
        <v>18000</v>
      </c>
      <c r="J14" s="26" t="inlineStr">
        <is>
          <t>Iniciar o atendimento</t>
        </is>
      </c>
      <c r="K14" s="25" t="n">
        <v>46336</v>
      </c>
      <c r="L14" s="26" t="inlineStr">
        <is>
          <t>Vendedor 2</t>
        </is>
      </c>
      <c r="M14" s="29">
        <f>IF(E14="","",IFERROR(MATCH(E14,Funil!$B$7:$B$11,0),""))</f>
        <v>5</v>
      </c>
    </row>
    <row r="15">
      <c r="B15" s="25" t="n">
        <v>46318</v>
      </c>
      <c r="C15" s="26" t="inlineStr">
        <is>
          <t>Cliente 09 (exemplo)</t>
        </is>
      </c>
      <c r="D15" s="26" t="inlineStr">
        <is>
          <t>Operações</t>
        </is>
      </c>
      <c r="E15" s="26" t="inlineStr">
        <is>
          <t>Fechamento</t>
        </is>
      </c>
      <c r="F15" s="26" t="inlineStr">
        <is>
          <t>Ganha</t>
        </is>
      </c>
      <c r="G15" s="27" t="n">
        <v>11000</v>
      </c>
      <c r="H15" s="28">
        <f>IF(M15="","",IF(F15="Perdida",0,IF(F15="Ganha",1,INDEX(Funil!$C$7:$C$11,M15))))</f>
        <v>1</v>
      </c>
      <c r="I15" s="11">
        <f>IF(OR(G15="",H15=""),"",G15*H15)</f>
        <v>11000</v>
      </c>
      <c r="J15" s="26" t="inlineStr">
        <is>
          <t>Iniciar o atendimento</t>
        </is>
      </c>
      <c r="K15" s="25" t="n">
        <v>46337</v>
      </c>
      <c r="L15" s="26" t="inlineStr">
        <is>
          <t>Vendedor 1</t>
        </is>
      </c>
      <c r="M15" s="29">
        <f>IF(E15="","",IFERROR(MATCH(E15,Funil!$B$7:$B$11,0),""))</f>
        <v>5</v>
      </c>
    </row>
    <row r="16">
      <c r="B16" s="25" t="n">
        <v>46321</v>
      </c>
      <c r="C16" s="26" t="inlineStr">
        <is>
          <t>Cliente 10 (exemplo)</t>
        </is>
      </c>
      <c r="D16" s="26" t="inlineStr">
        <is>
          <t>Financeiro</t>
        </is>
      </c>
      <c r="E16" s="26" t="inlineStr">
        <is>
          <t>Negociação</t>
        </is>
      </c>
      <c r="F16" s="26" t="inlineStr">
        <is>
          <t>Perdida</t>
        </is>
      </c>
      <c r="G16" s="27" t="n">
        <v>14000</v>
      </c>
      <c r="H16" s="28">
        <f>IF(M16="","",IF(F16="Perdida",0,IF(F16="Ganha",1,INDEX(Funil!$C$7:$C$11,M16))))</f>
        <v>0</v>
      </c>
      <c r="I16" s="11">
        <f>IF(OR(G16="",H16=""),"",G16*H16)</f>
        <v>0</v>
      </c>
      <c r="J16" s="26" t="n"/>
      <c r="K16" s="25" t="n"/>
      <c r="L16" s="26" t="inlineStr">
        <is>
          <t>Vendedor 2</t>
        </is>
      </c>
      <c r="M16" s="29">
        <f>IF(E16="","",IFERROR(MATCH(E16,Funil!$B$7:$B$11,0),""))</f>
        <v>4</v>
      </c>
    </row>
    <row r="17">
      <c r="B17" s="25" t="n"/>
      <c r="C17" s="26" t="n"/>
      <c r="D17" s="26" t="n"/>
      <c r="E17" s="26" t="n"/>
      <c r="F17" s="26" t="n"/>
      <c r="G17" s="27" t="n"/>
      <c r="H17" s="28" t="str">
        <f>IF(M17="","",IF(F17="Perdida",0,IF(F17="Ganha",1,INDEX(Funil!$C$7:$C$11,M17))))</f>
        <v/>
      </c>
      <c r="I17" s="11" t="str">
        <f>IF(OR(G17="",H17=""),"",G17*H17)</f>
        <v/>
      </c>
      <c r="J17" s="26" t="n"/>
      <c r="K17" s="25" t="n"/>
      <c r="L17" s="26" t="n"/>
      <c r="M17" s="29" t="str">
        <f>IF(E17="","",IFERROR(MATCH(E17,Funil!$B$7:$B$11,0),""))</f>
        <v/>
      </c>
    </row>
    <row r="18">
      <c r="B18" s="25" t="n"/>
      <c r="C18" s="26" t="n"/>
      <c r="D18" s="26" t="n"/>
      <c r="E18" s="26" t="n"/>
      <c r="F18" s="26" t="n"/>
      <c r="G18" s="27" t="n"/>
      <c r="H18" s="28" t="str">
        <f>IF(M18="","",IF(F18="Perdida",0,IF(F18="Ganha",1,INDEX(Funil!$C$7:$C$11,M18))))</f>
        <v/>
      </c>
      <c r="I18" s="11" t="str">
        <f>IF(OR(G18="",H18=""),"",G18*H18)</f>
        <v/>
      </c>
      <c r="J18" s="26" t="n"/>
      <c r="K18" s="25" t="n"/>
      <c r="L18" s="26" t="n"/>
      <c r="M18" s="29" t="str">
        <f>IF(E18="","",IFERROR(MATCH(E18,Funil!$B$7:$B$11,0),""))</f>
        <v/>
      </c>
    </row>
    <row r="19">
      <c r="B19" s="25" t="n"/>
      <c r="C19" s="26" t="n"/>
      <c r="D19" s="26" t="n"/>
      <c r="E19" s="26" t="n"/>
      <c r="F19" s="26" t="n"/>
      <c r="G19" s="27" t="n"/>
      <c r="H19" s="28" t="str">
        <f>IF(M19="","",IF(F19="Perdida",0,IF(F19="Ganha",1,INDEX(Funil!$C$7:$C$11,M19))))</f>
        <v/>
      </c>
      <c r="I19" s="11" t="str">
        <f>IF(OR(G19="",H19=""),"",G19*H19)</f>
        <v/>
      </c>
      <c r="J19" s="26" t="n"/>
      <c r="K19" s="25" t="n"/>
      <c r="L19" s="26" t="n"/>
      <c r="M19" s="29" t="str">
        <f>IF(E19="","",IFERROR(MATCH(E19,Funil!$B$7:$B$11,0),""))</f>
        <v/>
      </c>
    </row>
    <row r="20">
      <c r="B20" s="25" t="n"/>
      <c r="C20" s="26" t="n"/>
      <c r="D20" s="26" t="n"/>
      <c r="E20" s="26" t="n"/>
      <c r="F20" s="26" t="n"/>
      <c r="G20" s="27" t="n"/>
      <c r="H20" s="28" t="str">
        <f>IF(M20="","",IF(F20="Perdida",0,IF(F20="Ganha",1,INDEX(Funil!$C$7:$C$11,M20))))</f>
        <v/>
      </c>
      <c r="I20" s="11" t="str">
        <f>IF(OR(G20="",H20=""),"",G20*H20)</f>
        <v/>
      </c>
      <c r="J20" s="26" t="n"/>
      <c r="K20" s="25" t="n"/>
      <c r="L20" s="26" t="n"/>
      <c r="M20" s="29" t="str">
        <f>IF(E20="","",IFERROR(MATCH(E20,Funil!$B$7:$B$11,0),""))</f>
        <v/>
      </c>
    </row>
    <row r="21">
      <c r="B21" s="25" t="n"/>
      <c r="C21" s="26" t="n"/>
      <c r="D21" s="26" t="n"/>
      <c r="E21" s="26" t="n"/>
      <c r="F21" s="26" t="n"/>
      <c r="G21" s="27" t="n"/>
      <c r="H21" s="28" t="str">
        <f>IF(M21="","",IF(F21="Perdida",0,IF(F21="Ganha",1,INDEX(Funil!$C$7:$C$11,M21))))</f>
        <v/>
      </c>
      <c r="I21" s="11" t="str">
        <f>IF(OR(G21="",H21=""),"",G21*H21)</f>
        <v/>
      </c>
      <c r="J21" s="26" t="n"/>
      <c r="K21" s="25" t="n"/>
      <c r="L21" s="26" t="n"/>
      <c r="M21" s="29" t="str">
        <f>IF(E21="","",IFERROR(MATCH(E21,Funil!$B$7:$B$11,0),""))</f>
        <v/>
      </c>
    </row>
    <row r="22">
      <c r="B22" s="25" t="n"/>
      <c r="C22" s="26" t="n"/>
      <c r="D22" s="26" t="n"/>
      <c r="E22" s="26" t="n"/>
      <c r="F22" s="26" t="n"/>
      <c r="G22" s="27" t="n"/>
      <c r="H22" s="28" t="str">
        <f>IF(M22="","",IF(F22="Perdida",0,IF(F22="Ganha",1,INDEX(Funil!$C$7:$C$11,M22))))</f>
        <v/>
      </c>
      <c r="I22" s="11" t="str">
        <f>IF(OR(G22="",H22=""),"",G22*H22)</f>
        <v/>
      </c>
      <c r="J22" s="26" t="n"/>
      <c r="K22" s="25" t="n"/>
      <c r="L22" s="26" t="n"/>
      <c r="M22" s="29" t="str">
        <f>IF(E22="","",IFERROR(MATCH(E22,Funil!$B$7:$B$11,0),""))</f>
        <v/>
      </c>
    </row>
    <row r="23">
      <c r="B23" s="25" t="n"/>
      <c r="C23" s="26" t="n"/>
      <c r="D23" s="26" t="n"/>
      <c r="E23" s="26" t="n"/>
      <c r="F23" s="26" t="n"/>
      <c r="G23" s="27" t="n"/>
      <c r="H23" s="28" t="str">
        <f>IF(M23="","",IF(F23="Perdida",0,IF(F23="Ganha",1,INDEX(Funil!$C$7:$C$11,M23))))</f>
        <v/>
      </c>
      <c r="I23" s="11" t="str">
        <f>IF(OR(G23="",H23=""),"",G23*H23)</f>
        <v/>
      </c>
      <c r="J23" s="26" t="n"/>
      <c r="K23" s="25" t="n"/>
      <c r="L23" s="26" t="n"/>
      <c r="M23" s="29" t="str">
        <f>IF(E23="","",IFERROR(MATCH(E23,Funil!$B$7:$B$11,0),""))</f>
        <v/>
      </c>
    </row>
    <row r="24">
      <c r="B24" s="25" t="n"/>
      <c r="C24" s="26" t="n"/>
      <c r="D24" s="26" t="n"/>
      <c r="E24" s="26" t="n"/>
      <c r="F24" s="26" t="n"/>
      <c r="G24" s="27" t="n"/>
      <c r="H24" s="28" t="str">
        <f>IF(M24="","",IF(F24="Perdida",0,IF(F24="Ganha",1,INDEX(Funil!$C$7:$C$11,M24))))</f>
        <v/>
      </c>
      <c r="I24" s="11" t="str">
        <f>IF(OR(G24="",H24=""),"",G24*H24)</f>
        <v/>
      </c>
      <c r="J24" s="26" t="n"/>
      <c r="K24" s="25" t="n"/>
      <c r="L24" s="26" t="n"/>
      <c r="M24" s="29" t="str">
        <f>IF(E24="","",IFERROR(MATCH(E24,Funil!$B$7:$B$11,0),""))</f>
        <v/>
      </c>
    </row>
    <row r="25">
      <c r="B25" s="25" t="n"/>
      <c r="C25" s="26" t="n"/>
      <c r="D25" s="26" t="n"/>
      <c r="E25" s="26" t="n"/>
      <c r="F25" s="26" t="n"/>
      <c r="G25" s="27" t="n"/>
      <c r="H25" s="28" t="str">
        <f>IF(M25="","",IF(F25="Perdida",0,IF(F25="Ganha",1,INDEX(Funil!$C$7:$C$11,M25))))</f>
        <v/>
      </c>
      <c r="I25" s="11" t="str">
        <f>IF(OR(G25="",H25=""),"",G25*H25)</f>
        <v/>
      </c>
      <c r="J25" s="26" t="n"/>
      <c r="K25" s="25" t="n"/>
      <c r="L25" s="26" t="n"/>
      <c r="M25" s="29" t="str">
        <f>IF(E25="","",IFERROR(MATCH(E25,Funil!$B$7:$B$11,0),""))</f>
        <v/>
      </c>
    </row>
    <row r="26">
      <c r="B26" s="25" t="n"/>
      <c r="C26" s="26" t="n"/>
      <c r="D26" s="26" t="n"/>
      <c r="E26" s="26" t="n"/>
      <c r="F26" s="26" t="n"/>
      <c r="G26" s="27" t="n"/>
      <c r="H26" s="28" t="str">
        <f>IF(M26="","",IF(F26="Perdida",0,IF(F26="Ganha",1,INDEX(Funil!$C$7:$C$11,M26))))</f>
        <v/>
      </c>
      <c r="I26" s="11" t="str">
        <f>IF(OR(G26="",H26=""),"",G26*H26)</f>
        <v/>
      </c>
      <c r="J26" s="26" t="n"/>
      <c r="K26" s="25" t="n"/>
      <c r="L26" s="26" t="n"/>
      <c r="M26" s="29" t="str">
        <f>IF(E26="","",IFERROR(MATCH(E26,Funil!$B$7:$B$11,0),""))</f>
        <v/>
      </c>
    </row>
    <row r="27">
      <c r="B27" s="25" t="n"/>
      <c r="C27" s="26" t="n"/>
      <c r="D27" s="26" t="n"/>
      <c r="E27" s="26" t="n"/>
      <c r="F27" s="26" t="n"/>
      <c r="G27" s="27" t="n"/>
      <c r="H27" s="28" t="str">
        <f>IF(M27="","",IF(F27="Perdida",0,IF(F27="Ganha",1,INDEX(Funil!$C$7:$C$11,M27))))</f>
        <v/>
      </c>
      <c r="I27" s="11" t="str">
        <f>IF(OR(G27="",H27=""),"",G27*H27)</f>
        <v/>
      </c>
      <c r="J27" s="26" t="n"/>
      <c r="K27" s="25" t="n"/>
      <c r="L27" s="26" t="n"/>
      <c r="M27" s="29" t="str">
        <f>IF(E27="","",IFERROR(MATCH(E27,Funil!$B$7:$B$11,0),""))</f>
        <v/>
      </c>
    </row>
    <row r="28">
      <c r="B28" s="25" t="n"/>
      <c r="C28" s="26" t="n"/>
      <c r="D28" s="26" t="n"/>
      <c r="E28" s="26" t="n"/>
      <c r="F28" s="26" t="n"/>
      <c r="G28" s="27" t="n"/>
      <c r="H28" s="28" t="str">
        <f>IF(M28="","",IF(F28="Perdida",0,IF(F28="Ganha",1,INDEX(Funil!$C$7:$C$11,M28))))</f>
        <v/>
      </c>
      <c r="I28" s="11" t="str">
        <f>IF(OR(G28="",H28=""),"",G28*H28)</f>
        <v/>
      </c>
      <c r="J28" s="26" t="n"/>
      <c r="K28" s="25" t="n"/>
      <c r="L28" s="26" t="n"/>
      <c r="M28" s="29" t="str">
        <f>IF(E28="","",IFERROR(MATCH(E28,Funil!$B$7:$B$11,0),""))</f>
        <v/>
      </c>
    </row>
    <row r="29">
      <c r="B29" s="25" t="n"/>
      <c r="C29" s="26" t="n"/>
      <c r="D29" s="26" t="n"/>
      <c r="E29" s="26" t="n"/>
      <c r="F29" s="26" t="n"/>
      <c r="G29" s="27" t="n"/>
      <c r="H29" s="28" t="str">
        <f>IF(M29="","",IF(F29="Perdida",0,IF(F29="Ganha",1,INDEX(Funil!$C$7:$C$11,M29))))</f>
        <v/>
      </c>
      <c r="I29" s="11" t="str">
        <f>IF(OR(G29="",H29=""),"",G29*H29)</f>
        <v/>
      </c>
      <c r="J29" s="26" t="n"/>
      <c r="K29" s="25" t="n"/>
      <c r="L29" s="26" t="n"/>
      <c r="M29" s="29" t="str">
        <f>IF(E29="","",IFERROR(MATCH(E29,Funil!$B$7:$B$11,0),""))</f>
        <v/>
      </c>
    </row>
    <row r="30">
      <c r="B30" s="25" t="n"/>
      <c r="C30" s="26" t="n"/>
      <c r="D30" s="26" t="n"/>
      <c r="E30" s="26" t="n"/>
      <c r="F30" s="26" t="n"/>
      <c r="G30" s="27" t="n"/>
      <c r="H30" s="28" t="str">
        <f>IF(M30="","",IF(F30="Perdida",0,IF(F30="Ganha",1,INDEX(Funil!$C$7:$C$11,M30))))</f>
        <v/>
      </c>
      <c r="I30" s="11" t="str">
        <f>IF(OR(G30="",H30=""),"",G30*H30)</f>
        <v/>
      </c>
      <c r="J30" s="26" t="n"/>
      <c r="K30" s="25" t="n"/>
      <c r="L30" s="26" t="n"/>
      <c r="M30" s="29" t="str">
        <f>IF(E30="","",IFERROR(MATCH(E30,Funil!$B$7:$B$11,0),""))</f>
        <v/>
      </c>
    </row>
    <row r="31">
      <c r="B31" s="25" t="n"/>
      <c r="C31" s="26" t="n"/>
      <c r="D31" s="26" t="n"/>
      <c r="E31" s="26" t="n"/>
      <c r="F31" s="26" t="n"/>
      <c r="G31" s="27" t="n"/>
      <c r="H31" s="28" t="str">
        <f>IF(M31="","",IF(F31="Perdida",0,IF(F31="Ganha",1,INDEX(Funil!$C$7:$C$11,M31))))</f>
        <v/>
      </c>
      <c r="I31" s="11" t="str">
        <f>IF(OR(G31="",H31=""),"",G31*H31)</f>
        <v/>
      </c>
      <c r="J31" s="26" t="n"/>
      <c r="K31" s="25" t="n"/>
      <c r="L31" s="26" t="n"/>
      <c r="M31" s="29" t="str">
        <f>IF(E31="","",IFERROR(MATCH(E31,Funil!$B$7:$B$11,0),""))</f>
        <v/>
      </c>
    </row>
    <row r="32">
      <c r="B32" s="25" t="n"/>
      <c r="C32" s="26" t="n"/>
      <c r="D32" s="26" t="n"/>
      <c r="E32" s="26" t="n"/>
      <c r="F32" s="26" t="n"/>
      <c r="G32" s="27" t="n"/>
      <c r="H32" s="28" t="str">
        <f>IF(M32="","",IF(F32="Perdida",0,IF(F32="Ganha",1,INDEX(Funil!$C$7:$C$11,M32))))</f>
        <v/>
      </c>
      <c r="I32" s="11" t="str">
        <f>IF(OR(G32="",H32=""),"",G32*H32)</f>
        <v/>
      </c>
      <c r="J32" s="26" t="n"/>
      <c r="K32" s="25" t="n"/>
      <c r="L32" s="26" t="n"/>
      <c r="M32" s="29" t="str">
        <f>IF(E32="","",IFERROR(MATCH(E32,Funil!$B$7:$B$11,0),""))</f>
        <v/>
      </c>
    </row>
    <row r="33">
      <c r="B33" s="25" t="n"/>
      <c r="C33" s="26" t="n"/>
      <c r="D33" s="26" t="n"/>
      <c r="E33" s="26" t="n"/>
      <c r="F33" s="26" t="n"/>
      <c r="G33" s="27" t="n"/>
      <c r="H33" s="28" t="str">
        <f>IF(M33="","",IF(F33="Perdida",0,IF(F33="Ganha",1,INDEX(Funil!$C$7:$C$11,M33))))</f>
        <v/>
      </c>
      <c r="I33" s="11" t="str">
        <f>IF(OR(G33="",H33=""),"",G33*H33)</f>
        <v/>
      </c>
      <c r="J33" s="26" t="n"/>
      <c r="K33" s="25" t="n"/>
      <c r="L33" s="26" t="n"/>
      <c r="M33" s="29" t="str">
        <f>IF(E33="","",IFERROR(MATCH(E33,Funil!$B$7:$B$11,0),""))</f>
        <v/>
      </c>
    </row>
    <row r="34">
      <c r="B34" s="25" t="n"/>
      <c r="C34" s="26" t="n"/>
      <c r="D34" s="26" t="n"/>
      <c r="E34" s="26" t="n"/>
      <c r="F34" s="26" t="n"/>
      <c r="G34" s="27" t="n"/>
      <c r="H34" s="28" t="str">
        <f>IF(M34="","",IF(F34="Perdida",0,IF(F34="Ganha",1,INDEX(Funil!$C$7:$C$11,M34))))</f>
        <v/>
      </c>
      <c r="I34" s="11" t="str">
        <f>IF(OR(G34="",H34=""),"",G34*H34)</f>
        <v/>
      </c>
      <c r="J34" s="26" t="n"/>
      <c r="K34" s="25" t="n"/>
      <c r="L34" s="26" t="n"/>
      <c r="M34" s="29" t="str">
        <f>IF(E34="","",IFERROR(MATCH(E34,Funil!$B$7:$B$11,0),""))</f>
        <v/>
      </c>
    </row>
    <row r="35">
      <c r="B35" s="25" t="n"/>
      <c r="C35" s="26" t="n"/>
      <c r="D35" s="26" t="n"/>
      <c r="E35" s="26" t="n"/>
      <c r="F35" s="26" t="n"/>
      <c r="G35" s="27" t="n"/>
      <c r="H35" s="28" t="str">
        <f>IF(M35="","",IF(F35="Perdida",0,IF(F35="Ganha",1,INDEX(Funil!$C$7:$C$11,M35))))</f>
        <v/>
      </c>
      <c r="I35" s="11" t="str">
        <f>IF(OR(G35="",H35=""),"",G35*H35)</f>
        <v/>
      </c>
      <c r="J35" s="26" t="n"/>
      <c r="K35" s="25" t="n"/>
      <c r="L35" s="26" t="n"/>
      <c r="M35" s="29" t="str">
        <f>IF(E35="","",IFERROR(MATCH(E35,Funil!$B$7:$B$11,0),""))</f>
        <v/>
      </c>
    </row>
    <row r="36">
      <c r="B36" s="25" t="n"/>
      <c r="C36" s="26" t="n"/>
      <c r="D36" s="26" t="n"/>
      <c r="E36" s="26" t="n"/>
      <c r="F36" s="26" t="n"/>
      <c r="G36" s="27" t="n"/>
      <c r="H36" s="28" t="str">
        <f>IF(M36="","",IF(F36="Perdida",0,IF(F36="Ganha",1,INDEX(Funil!$C$7:$C$11,M36))))</f>
        <v/>
      </c>
      <c r="I36" s="11" t="str">
        <f>IF(OR(G36="",H36=""),"",G36*H36)</f>
        <v/>
      </c>
      <c r="J36" s="26" t="n"/>
      <c r="K36" s="25" t="n"/>
      <c r="L36" s="26" t="n"/>
      <c r="M36" s="29" t="str">
        <f>IF(E36="","",IFERROR(MATCH(E36,Funil!$B$7:$B$11,0),""))</f>
        <v/>
      </c>
    </row>
    <row r="37">
      <c r="B37" s="25" t="n"/>
      <c r="C37" s="26" t="n"/>
      <c r="D37" s="26" t="n"/>
      <c r="E37" s="26" t="n"/>
      <c r="F37" s="26" t="n"/>
      <c r="G37" s="27" t="n"/>
      <c r="H37" s="28" t="str">
        <f>IF(M37="","",IF(F37="Perdida",0,IF(F37="Ganha",1,INDEX(Funil!$C$7:$C$11,M37))))</f>
        <v/>
      </c>
      <c r="I37" s="11" t="str">
        <f>IF(OR(G37="",H37=""),"",G37*H37)</f>
        <v/>
      </c>
      <c r="J37" s="26" t="n"/>
      <c r="K37" s="25" t="n"/>
      <c r="L37" s="26" t="n"/>
      <c r="M37" s="29" t="str">
        <f>IF(E37="","",IFERROR(MATCH(E37,Funil!$B$7:$B$11,0),""))</f>
        <v/>
      </c>
    </row>
    <row r="38">
      <c r="B38" s="25" t="n"/>
      <c r="C38" s="26" t="n"/>
      <c r="D38" s="26" t="n"/>
      <c r="E38" s="26" t="n"/>
      <c r="F38" s="26" t="n"/>
      <c r="G38" s="27" t="n"/>
      <c r="H38" s="28" t="str">
        <f>IF(M38="","",IF(F38="Perdida",0,IF(F38="Ganha",1,INDEX(Funil!$C$7:$C$11,M38))))</f>
        <v/>
      </c>
      <c r="I38" s="11" t="str">
        <f>IF(OR(G38="",H38=""),"",G38*H38)</f>
        <v/>
      </c>
      <c r="J38" s="26" t="n"/>
      <c r="K38" s="25" t="n"/>
      <c r="L38" s="26" t="n"/>
      <c r="M38" s="29" t="str">
        <f>IF(E38="","",IFERROR(MATCH(E38,Funil!$B$7:$B$11,0),""))</f>
        <v/>
      </c>
    </row>
    <row r="39">
      <c r="B39" s="25" t="n"/>
      <c r="C39" s="26" t="n"/>
      <c r="D39" s="26" t="n"/>
      <c r="E39" s="26" t="n"/>
      <c r="F39" s="26" t="n"/>
      <c r="G39" s="27" t="n"/>
      <c r="H39" s="28" t="str">
        <f>IF(M39="","",IF(F39="Perdida",0,IF(F39="Ganha",1,INDEX(Funil!$C$7:$C$11,M39))))</f>
        <v/>
      </c>
      <c r="I39" s="11" t="str">
        <f>IF(OR(G39="",H39=""),"",G39*H39)</f>
        <v/>
      </c>
      <c r="J39" s="26" t="n"/>
      <c r="K39" s="25" t="n"/>
      <c r="L39" s="26" t="n"/>
      <c r="M39" s="29" t="str">
        <f>IF(E39="","",IFERROR(MATCH(E39,Funil!$B$7:$B$11,0),""))</f>
        <v/>
      </c>
    </row>
    <row r="40">
      <c r="B40" s="25" t="n"/>
      <c r="C40" s="26" t="n"/>
      <c r="D40" s="26" t="n"/>
      <c r="E40" s="26" t="n"/>
      <c r="F40" s="26" t="n"/>
      <c r="G40" s="27" t="n"/>
      <c r="H40" s="28" t="str">
        <f>IF(M40="","",IF(F40="Perdida",0,IF(F40="Ganha",1,INDEX(Funil!$C$7:$C$11,M40))))</f>
        <v/>
      </c>
      <c r="I40" s="11" t="str">
        <f>IF(OR(G40="",H40=""),"",G40*H40)</f>
        <v/>
      </c>
      <c r="J40" s="26" t="n"/>
      <c r="K40" s="25" t="n"/>
      <c r="L40" s="26" t="n"/>
      <c r="M40" s="29" t="str">
        <f>IF(E40="","",IFERROR(MATCH(E40,Funil!$B$7:$B$11,0),""))</f>
        <v/>
      </c>
    </row>
    <row r="41">
      <c r="B41" s="25" t="n"/>
      <c r="C41" s="26" t="n"/>
      <c r="D41" s="26" t="n"/>
      <c r="E41" s="26" t="n"/>
      <c r="F41" s="26" t="n"/>
      <c r="G41" s="27" t="n"/>
      <c r="H41" s="28" t="str">
        <f>IF(M41="","",IF(F41="Perdida",0,IF(F41="Ganha",1,INDEX(Funil!$C$7:$C$11,M41))))</f>
        <v/>
      </c>
      <c r="I41" s="11" t="str">
        <f>IF(OR(G41="",H41=""),"",G41*H41)</f>
        <v/>
      </c>
      <c r="J41" s="26" t="n"/>
      <c r="K41" s="25" t="n"/>
      <c r="L41" s="26" t="n"/>
      <c r="M41" s="29" t="str">
        <f>IF(E41="","",IFERROR(MATCH(E41,Funil!$B$7:$B$11,0),""))</f>
        <v/>
      </c>
    </row>
    <row r="42">
      <c r="B42" s="25" t="n"/>
      <c r="C42" s="26" t="n"/>
      <c r="D42" s="26" t="n"/>
      <c r="E42" s="26" t="n"/>
      <c r="F42" s="26" t="n"/>
      <c r="G42" s="27" t="n"/>
      <c r="H42" s="28" t="str">
        <f>IF(M42="","",IF(F42="Perdida",0,IF(F42="Ganha",1,INDEX(Funil!$C$7:$C$11,M42))))</f>
        <v/>
      </c>
      <c r="I42" s="11" t="str">
        <f>IF(OR(G42="",H42=""),"",G42*H42)</f>
        <v/>
      </c>
      <c r="J42" s="26" t="n"/>
      <c r="K42" s="25" t="n"/>
      <c r="L42" s="26" t="n"/>
      <c r="M42" s="29" t="str">
        <f>IF(E42="","",IFERROR(MATCH(E42,Funil!$B$7:$B$11,0),""))</f>
        <v/>
      </c>
    </row>
    <row r="43">
      <c r="B43" s="25" t="n"/>
      <c r="C43" s="26" t="n"/>
      <c r="D43" s="26" t="n"/>
      <c r="E43" s="26" t="n"/>
      <c r="F43" s="26" t="n"/>
      <c r="G43" s="27" t="n"/>
      <c r="H43" s="28" t="str">
        <f>IF(M43="","",IF(F43="Perdida",0,IF(F43="Ganha",1,INDEX(Funil!$C$7:$C$11,M43))))</f>
        <v/>
      </c>
      <c r="I43" s="11" t="str">
        <f>IF(OR(G43="",H43=""),"",G43*H43)</f>
        <v/>
      </c>
      <c r="J43" s="26" t="n"/>
      <c r="K43" s="25" t="n"/>
      <c r="L43" s="26" t="n"/>
      <c r="M43" s="29" t="str">
        <f>IF(E43="","",IFERROR(MATCH(E43,Funil!$B$7:$B$11,0),""))</f>
        <v/>
      </c>
    </row>
    <row r="44">
      <c r="B44" s="25" t="n"/>
      <c r="C44" s="26" t="n"/>
      <c r="D44" s="26" t="n"/>
      <c r="E44" s="26" t="n"/>
      <c r="F44" s="26" t="n"/>
      <c r="G44" s="27" t="n"/>
      <c r="H44" s="28" t="str">
        <f>IF(M44="","",IF(F44="Perdida",0,IF(F44="Ganha",1,INDEX(Funil!$C$7:$C$11,M44))))</f>
        <v/>
      </c>
      <c r="I44" s="11" t="str">
        <f>IF(OR(G44="",H44=""),"",G44*H44)</f>
        <v/>
      </c>
      <c r="J44" s="26" t="n"/>
      <c r="K44" s="25" t="n"/>
      <c r="L44" s="26" t="n"/>
      <c r="M44" s="29" t="str">
        <f>IF(E44="","",IFERROR(MATCH(E44,Funil!$B$7:$B$11,0),""))</f>
        <v/>
      </c>
    </row>
    <row r="45">
      <c r="B45" s="25" t="n"/>
      <c r="C45" s="26" t="n"/>
      <c r="D45" s="26" t="n"/>
      <c r="E45" s="26" t="n"/>
      <c r="F45" s="26" t="n"/>
      <c r="G45" s="27" t="n"/>
      <c r="H45" s="28" t="str">
        <f>IF(M45="","",IF(F45="Perdida",0,IF(F45="Ganha",1,INDEX(Funil!$C$7:$C$11,M45))))</f>
        <v/>
      </c>
      <c r="I45" s="11" t="str">
        <f>IF(OR(G45="",H45=""),"",G45*H45)</f>
        <v/>
      </c>
      <c r="J45" s="26" t="n"/>
      <c r="K45" s="25" t="n"/>
      <c r="L45" s="26" t="n"/>
      <c r="M45" s="29" t="str">
        <f>IF(E45="","",IFERROR(MATCH(E45,Funil!$B$7:$B$11,0),""))</f>
        <v/>
      </c>
    </row>
    <row r="46">
      <c r="B46" s="25" t="n"/>
      <c r="C46" s="26" t="n"/>
      <c r="D46" s="26" t="n"/>
      <c r="E46" s="26" t="n"/>
      <c r="F46" s="26" t="n"/>
      <c r="G46" s="27" t="n"/>
      <c r="H46" s="28" t="str">
        <f>IF(M46="","",IF(F46="Perdida",0,IF(F46="Ganha",1,INDEX(Funil!$C$7:$C$11,M46))))</f>
        <v/>
      </c>
      <c r="I46" s="11" t="str">
        <f>IF(OR(G46="",H46=""),"",G46*H46)</f>
        <v/>
      </c>
      <c r="J46" s="26" t="n"/>
      <c r="K46" s="25" t="n"/>
      <c r="L46" s="26" t="n"/>
      <c r="M46" s="29" t="str">
        <f>IF(E46="","",IFERROR(MATCH(E46,Funil!$B$7:$B$11,0),""))</f>
        <v/>
      </c>
    </row>
    <row r="47">
      <c r="B47" s="25" t="n"/>
      <c r="C47" s="26" t="n"/>
      <c r="D47" s="26" t="n"/>
      <c r="E47" s="26" t="n"/>
      <c r="F47" s="26" t="n"/>
      <c r="G47" s="27" t="n"/>
      <c r="H47" s="28" t="str">
        <f>IF(M47="","",IF(F47="Perdida",0,IF(F47="Ganha",1,INDEX(Funil!$C$7:$C$11,M47))))</f>
        <v/>
      </c>
      <c r="I47" s="11" t="str">
        <f>IF(OR(G47="",H47=""),"",G47*H47)</f>
        <v/>
      </c>
      <c r="J47" s="26" t="n"/>
      <c r="K47" s="25" t="n"/>
      <c r="L47" s="26" t="n"/>
      <c r="M47" s="29" t="str">
        <f>IF(E47="","",IFERROR(MATCH(E47,Funil!$B$7:$B$11,0),""))</f>
        <v/>
      </c>
    </row>
    <row r="48">
      <c r="B48" s="25" t="n"/>
      <c r="C48" s="26" t="n"/>
      <c r="D48" s="26" t="n"/>
      <c r="E48" s="26" t="n"/>
      <c r="F48" s="26" t="n"/>
      <c r="G48" s="27" t="n"/>
      <c r="H48" s="28" t="str">
        <f>IF(M48="","",IF(F48="Perdida",0,IF(F48="Ganha",1,INDEX(Funil!$C$7:$C$11,M48))))</f>
        <v/>
      </c>
      <c r="I48" s="11" t="str">
        <f>IF(OR(G48="",H48=""),"",G48*H48)</f>
        <v/>
      </c>
      <c r="J48" s="26" t="n"/>
      <c r="K48" s="25" t="n"/>
      <c r="L48" s="26" t="n"/>
      <c r="M48" s="29" t="str">
        <f>IF(E48="","",IFERROR(MATCH(E48,Funil!$B$7:$B$11,0),""))</f>
        <v/>
      </c>
    </row>
    <row r="49">
      <c r="B49" s="25" t="n"/>
      <c r="C49" s="26" t="n"/>
      <c r="D49" s="26" t="n"/>
      <c r="E49" s="26" t="n"/>
      <c r="F49" s="26" t="n"/>
      <c r="G49" s="27" t="n"/>
      <c r="H49" s="28" t="str">
        <f>IF(M49="","",IF(F49="Perdida",0,IF(F49="Ganha",1,INDEX(Funil!$C$7:$C$11,M49))))</f>
        <v/>
      </c>
      <c r="I49" s="11" t="str">
        <f>IF(OR(G49="",H49=""),"",G49*H49)</f>
        <v/>
      </c>
      <c r="J49" s="26" t="n"/>
      <c r="K49" s="25" t="n"/>
      <c r="L49" s="26" t="n"/>
      <c r="M49" s="29" t="str">
        <f>IF(E49="","",IFERROR(MATCH(E49,Funil!$B$7:$B$11,0),""))</f>
        <v/>
      </c>
    </row>
    <row r="50">
      <c r="B50" s="25" t="n"/>
      <c r="C50" s="26" t="n"/>
      <c r="D50" s="26" t="n"/>
      <c r="E50" s="26" t="n"/>
      <c r="F50" s="26" t="n"/>
      <c r="G50" s="27" t="n"/>
      <c r="H50" s="28" t="str">
        <f>IF(M50="","",IF(F50="Perdida",0,IF(F50="Ganha",1,INDEX(Funil!$C$7:$C$11,M50))))</f>
        <v/>
      </c>
      <c r="I50" s="11" t="str">
        <f>IF(OR(G50="",H50=""),"",G50*H50)</f>
        <v/>
      </c>
      <c r="J50" s="26" t="n"/>
      <c r="K50" s="25" t="n"/>
      <c r="L50" s="26" t="n"/>
      <c r="M50" s="29" t="str">
        <f>IF(E50="","",IFERROR(MATCH(E50,Funil!$B$7:$B$11,0),""))</f>
        <v/>
      </c>
    </row>
    <row r="51">
      <c r="B51" s="25" t="n"/>
      <c r="C51" s="26" t="n"/>
      <c r="D51" s="26" t="n"/>
      <c r="E51" s="26" t="n"/>
      <c r="F51" s="26" t="n"/>
      <c r="G51" s="27" t="n"/>
      <c r="H51" s="28" t="str">
        <f>IF(M51="","",IF(F51="Perdida",0,IF(F51="Ganha",1,INDEX(Funil!$C$7:$C$11,M51))))</f>
        <v/>
      </c>
      <c r="I51" s="11" t="str">
        <f>IF(OR(G51="",H51=""),"",G51*H51)</f>
        <v/>
      </c>
      <c r="J51" s="26" t="n"/>
      <c r="K51" s="25" t="n"/>
      <c r="L51" s="26" t="n"/>
      <c r="M51" s="29" t="str">
        <f>IF(E51="","",IFERROR(MATCH(E51,Funil!$B$7:$B$11,0),""))</f>
        <v/>
      </c>
    </row>
    <row r="52">
      <c r="B52" s="25" t="n"/>
      <c r="C52" s="26" t="n"/>
      <c r="D52" s="26" t="n"/>
      <c r="E52" s="26" t="n"/>
      <c r="F52" s="26" t="n"/>
      <c r="G52" s="27" t="n"/>
      <c r="H52" s="28" t="str">
        <f>IF(M52="","",IF(F52="Perdida",0,IF(F52="Ganha",1,INDEX(Funil!$C$7:$C$11,M52))))</f>
        <v/>
      </c>
      <c r="I52" s="11" t="str">
        <f>IF(OR(G52="",H52=""),"",G52*H52)</f>
        <v/>
      </c>
      <c r="J52" s="26" t="n"/>
      <c r="K52" s="25" t="n"/>
      <c r="L52" s="26" t="n"/>
      <c r="M52" s="29" t="str">
        <f>IF(E52="","",IFERROR(MATCH(E52,Funil!$B$7:$B$11,0),""))</f>
        <v/>
      </c>
    </row>
    <row r="53">
      <c r="B53" s="25" t="n"/>
      <c r="C53" s="26" t="n"/>
      <c r="D53" s="26" t="n"/>
      <c r="E53" s="26" t="n"/>
      <c r="F53" s="26" t="n"/>
      <c r="G53" s="27" t="n"/>
      <c r="H53" s="28" t="str">
        <f>IF(M53="","",IF(F53="Perdida",0,IF(F53="Ganha",1,INDEX(Funil!$C$7:$C$11,M53))))</f>
        <v/>
      </c>
      <c r="I53" s="11" t="str">
        <f>IF(OR(G53="",H53=""),"",G53*H53)</f>
        <v/>
      </c>
      <c r="J53" s="26" t="n"/>
      <c r="K53" s="25" t="n"/>
      <c r="L53" s="26" t="n"/>
      <c r="M53" s="29" t="str">
        <f>IF(E53="","",IFERROR(MATCH(E53,Funil!$B$7:$B$11,0),""))</f>
        <v/>
      </c>
    </row>
    <row r="54">
      <c r="B54" s="25" t="n"/>
      <c r="C54" s="26" t="n"/>
      <c r="D54" s="26" t="n"/>
      <c r="E54" s="26" t="n"/>
      <c r="F54" s="26" t="n"/>
      <c r="G54" s="27" t="n"/>
      <c r="H54" s="28" t="str">
        <f>IF(M54="","",IF(F54="Perdida",0,IF(F54="Ganha",1,INDEX(Funil!$C$7:$C$11,M54))))</f>
        <v/>
      </c>
      <c r="I54" s="11" t="str">
        <f>IF(OR(G54="",H54=""),"",G54*H54)</f>
        <v/>
      </c>
      <c r="J54" s="26" t="n"/>
      <c r="K54" s="25" t="n"/>
      <c r="L54" s="26" t="n"/>
      <c r="M54" s="29" t="str">
        <f>IF(E54="","",IFERROR(MATCH(E54,Funil!$B$7:$B$11,0),""))</f>
        <v/>
      </c>
    </row>
    <row r="55">
      <c r="B55" s="25" t="n"/>
      <c r="C55" s="26" t="n"/>
      <c r="D55" s="26" t="n"/>
      <c r="E55" s="26" t="n"/>
      <c r="F55" s="26" t="n"/>
      <c r="G55" s="27" t="n"/>
      <c r="H55" s="28" t="str">
        <f>IF(M55="","",IF(F55="Perdida",0,IF(F55="Ganha",1,INDEX(Funil!$C$7:$C$11,M55))))</f>
        <v/>
      </c>
      <c r="I55" s="11" t="str">
        <f>IF(OR(G55="",H55=""),"",G55*H55)</f>
        <v/>
      </c>
      <c r="J55" s="26" t="n"/>
      <c r="K55" s="25" t="n"/>
      <c r="L55" s="26" t="n"/>
      <c r="M55" s="29" t="str">
        <f>IF(E55="","",IFERROR(MATCH(E55,Funil!$B$7:$B$11,0),""))</f>
        <v/>
      </c>
    </row>
    <row r="56">
      <c r="B56" s="25" t="n"/>
      <c r="C56" s="26" t="n"/>
      <c r="D56" s="26" t="n"/>
      <c r="E56" s="26" t="n"/>
      <c r="F56" s="26" t="n"/>
      <c r="G56" s="27" t="n"/>
      <c r="H56" s="28" t="str">
        <f>IF(M56="","",IF(F56="Perdida",0,IF(F56="Ganha",1,INDEX(Funil!$C$7:$C$11,M56))))</f>
        <v/>
      </c>
      <c r="I56" s="11" t="str">
        <f>IF(OR(G56="",H56=""),"",G56*H56)</f>
        <v/>
      </c>
      <c r="J56" s="26" t="n"/>
      <c r="K56" s="25" t="n"/>
      <c r="L56" s="26" t="n"/>
      <c r="M56" s="29" t="str">
        <f>IF(E56="","",IFERROR(MATCH(E56,Funil!$B$7:$B$11,0),""))</f>
        <v/>
      </c>
    </row>
    <row r="57">
      <c r="B57" s="25" t="n"/>
      <c r="C57" s="26" t="n"/>
      <c r="D57" s="26" t="n"/>
      <c r="E57" s="26" t="n"/>
      <c r="F57" s="26" t="n"/>
      <c r="G57" s="27" t="n"/>
      <c r="H57" s="28" t="str">
        <f>IF(M57="","",IF(F57="Perdida",0,IF(F57="Ganha",1,INDEX(Funil!$C$7:$C$11,M57))))</f>
        <v/>
      </c>
      <c r="I57" s="11" t="str">
        <f>IF(OR(G57="",H57=""),"",G57*H57)</f>
        <v/>
      </c>
      <c r="J57" s="26" t="n"/>
      <c r="K57" s="25" t="n"/>
      <c r="L57" s="26" t="n"/>
      <c r="M57" s="29" t="str">
        <f>IF(E57="","",IFERROR(MATCH(E57,Funil!$B$7:$B$11,0),""))</f>
        <v/>
      </c>
    </row>
    <row r="58">
      <c r="B58" s="25" t="n"/>
      <c r="C58" s="26" t="n"/>
      <c r="D58" s="26" t="n"/>
      <c r="E58" s="26" t="n"/>
      <c r="F58" s="26" t="n"/>
      <c r="G58" s="27" t="n"/>
      <c r="H58" s="28" t="str">
        <f>IF(M58="","",IF(F58="Perdida",0,IF(F58="Ganha",1,INDEX(Funil!$C$7:$C$11,M58))))</f>
        <v/>
      </c>
      <c r="I58" s="11" t="str">
        <f>IF(OR(G58="",H58=""),"",G58*H58)</f>
        <v/>
      </c>
      <c r="J58" s="26" t="n"/>
      <c r="K58" s="25" t="n"/>
      <c r="L58" s="26" t="n"/>
      <c r="M58" s="29" t="str">
        <f>IF(E58="","",IFERROR(MATCH(E58,Funil!$B$7:$B$11,0),""))</f>
        <v/>
      </c>
    </row>
    <row r="59">
      <c r="B59" s="25" t="n"/>
      <c r="C59" s="26" t="n"/>
      <c r="D59" s="26" t="n"/>
      <c r="E59" s="26" t="n"/>
      <c r="F59" s="26" t="n"/>
      <c r="G59" s="27" t="n"/>
      <c r="H59" s="28" t="str">
        <f>IF(M59="","",IF(F59="Perdida",0,IF(F59="Ganha",1,INDEX(Funil!$C$7:$C$11,M59))))</f>
        <v/>
      </c>
      <c r="I59" s="11" t="str">
        <f>IF(OR(G59="",H59=""),"",G59*H59)</f>
        <v/>
      </c>
      <c r="J59" s="26" t="n"/>
      <c r="K59" s="25" t="n"/>
      <c r="L59" s="26" t="n"/>
      <c r="M59" s="29" t="str">
        <f>IF(E59="","",IFERROR(MATCH(E59,Funil!$B$7:$B$11,0),""))</f>
        <v/>
      </c>
    </row>
    <row r="60">
      <c r="B60" s="25" t="n"/>
      <c r="C60" s="26" t="n"/>
      <c r="D60" s="26" t="n"/>
      <c r="E60" s="26" t="n"/>
      <c r="F60" s="26" t="n"/>
      <c r="G60" s="27" t="n"/>
      <c r="H60" s="28" t="str">
        <f>IF(M60="","",IF(F60="Perdida",0,IF(F60="Ganha",1,INDEX(Funil!$C$7:$C$11,M60))))</f>
        <v/>
      </c>
      <c r="I60" s="11" t="str">
        <f>IF(OR(G60="",H60=""),"",G60*H60)</f>
        <v/>
      </c>
      <c r="J60" s="26" t="n"/>
      <c r="K60" s="25" t="n"/>
      <c r="L60" s="26" t="n"/>
      <c r="M60" s="29" t="str">
        <f>IF(E60="","",IFERROR(MATCH(E60,Funil!$B$7:$B$11,0),""))</f>
        <v/>
      </c>
    </row>
    <row r="61">
      <c r="B61" s="25" t="n"/>
      <c r="C61" s="26" t="n"/>
      <c r="D61" s="26" t="n"/>
      <c r="E61" s="26" t="n"/>
      <c r="F61" s="26" t="n"/>
      <c r="G61" s="27" t="n"/>
      <c r="H61" s="28" t="str">
        <f>IF(M61="","",IF(F61="Perdida",0,IF(F61="Ganha",1,INDEX(Funil!$C$7:$C$11,M61))))</f>
        <v/>
      </c>
      <c r="I61" s="11" t="str">
        <f>IF(OR(G61="",H61=""),"",G61*H61)</f>
        <v/>
      </c>
      <c r="J61" s="26" t="n"/>
      <c r="K61" s="25" t="n"/>
      <c r="L61" s="26" t="n"/>
      <c r="M61" s="29" t="str">
        <f>IF(E61="","",IFERROR(MATCH(E61,Funil!$B$7:$B$11,0),""))</f>
        <v/>
      </c>
    </row>
    <row r="62">
      <c r="B62" s="25" t="n"/>
      <c r="C62" s="26" t="n"/>
      <c r="D62" s="26" t="n"/>
      <c r="E62" s="26" t="n"/>
      <c r="F62" s="26" t="n"/>
      <c r="G62" s="27" t="n"/>
      <c r="H62" s="28" t="str">
        <f>IF(M62="","",IF(F62="Perdida",0,IF(F62="Ganha",1,INDEX(Funil!$C$7:$C$11,M62))))</f>
        <v/>
      </c>
      <c r="I62" s="11" t="str">
        <f>IF(OR(G62="",H62=""),"",G62*H62)</f>
        <v/>
      </c>
      <c r="J62" s="26" t="n"/>
      <c r="K62" s="25" t="n"/>
      <c r="L62" s="26" t="n"/>
      <c r="M62" s="29" t="str">
        <f>IF(E62="","",IFERROR(MATCH(E62,Funil!$B$7:$B$11,0),""))</f>
        <v/>
      </c>
    </row>
    <row r="63">
      <c r="B63" s="25" t="n"/>
      <c r="C63" s="26" t="n"/>
      <c r="D63" s="26" t="n"/>
      <c r="E63" s="26" t="n"/>
      <c r="F63" s="26" t="n"/>
      <c r="G63" s="27" t="n"/>
      <c r="H63" s="28" t="str">
        <f>IF(M63="","",IF(F63="Perdida",0,IF(F63="Ganha",1,INDEX(Funil!$C$7:$C$11,M63))))</f>
        <v/>
      </c>
      <c r="I63" s="11" t="str">
        <f>IF(OR(G63="",H63=""),"",G63*H63)</f>
        <v/>
      </c>
      <c r="J63" s="26" t="n"/>
      <c r="K63" s="25" t="n"/>
      <c r="L63" s="26" t="n"/>
      <c r="M63" s="29" t="str">
        <f>IF(E63="","",IFERROR(MATCH(E63,Funil!$B$7:$B$11,0),""))</f>
        <v/>
      </c>
    </row>
    <row r="64">
      <c r="B64" s="25" t="n"/>
      <c r="C64" s="26" t="n"/>
      <c r="D64" s="26" t="n"/>
      <c r="E64" s="26" t="n"/>
      <c r="F64" s="26" t="n"/>
      <c r="G64" s="27" t="n"/>
      <c r="H64" s="28" t="str">
        <f>IF(M64="","",IF(F64="Perdida",0,IF(F64="Ganha",1,INDEX(Funil!$C$7:$C$11,M64))))</f>
        <v/>
      </c>
      <c r="I64" s="11" t="str">
        <f>IF(OR(G64="",H64=""),"",G64*H64)</f>
        <v/>
      </c>
      <c r="J64" s="26" t="n"/>
      <c r="K64" s="25" t="n"/>
      <c r="L64" s="26" t="n"/>
      <c r="M64" s="29" t="str">
        <f>IF(E64="","",IFERROR(MATCH(E64,Funil!$B$7:$B$11,0),""))</f>
        <v/>
      </c>
    </row>
    <row r="65">
      <c r="B65" s="25" t="n"/>
      <c r="C65" s="26" t="n"/>
      <c r="D65" s="26" t="n"/>
      <c r="E65" s="26" t="n"/>
      <c r="F65" s="26" t="n"/>
      <c r="G65" s="27" t="n"/>
      <c r="H65" s="28" t="str">
        <f>IF(M65="","",IF(F65="Perdida",0,IF(F65="Ganha",1,INDEX(Funil!$C$7:$C$11,M65))))</f>
        <v/>
      </c>
      <c r="I65" s="11" t="str">
        <f>IF(OR(G65="",H65=""),"",G65*H65)</f>
        <v/>
      </c>
      <c r="J65" s="26" t="n"/>
      <c r="K65" s="25" t="n"/>
      <c r="L65" s="26" t="n"/>
      <c r="M65" s="29" t="str">
        <f>IF(E65="","",IFERROR(MATCH(E65,Funil!$B$7:$B$11,0),""))</f>
        <v/>
      </c>
    </row>
    <row r="66">
      <c r="B66" s="25" t="n"/>
      <c r="C66" s="26" t="n"/>
      <c r="D66" s="26" t="n"/>
      <c r="E66" s="26" t="n"/>
      <c r="F66" s="26" t="n"/>
      <c r="G66" s="27" t="n"/>
      <c r="H66" s="28" t="str">
        <f>IF(M66="","",IF(F66="Perdida",0,IF(F66="Ganha",1,INDEX(Funil!$C$7:$C$11,M66))))</f>
        <v/>
      </c>
      <c r="I66" s="11" t="str">
        <f>IF(OR(G66="",H66=""),"",G66*H66)</f>
        <v/>
      </c>
      <c r="J66" s="26" t="n"/>
      <c r="K66" s="25" t="n"/>
      <c r="L66" s="26" t="n"/>
      <c r="M66" s="29" t="str">
        <f>IF(E66="","",IFERROR(MATCH(E66,Funil!$B$7:$B$11,0),""))</f>
        <v/>
      </c>
    </row>
    <row r="67">
      <c r="B67" s="25" t="n"/>
      <c r="C67" s="26" t="n"/>
      <c r="D67" s="26" t="n"/>
      <c r="E67" s="26" t="n"/>
      <c r="F67" s="26" t="n"/>
      <c r="G67" s="27" t="n"/>
      <c r="H67" s="28" t="str">
        <f>IF(M67="","",IF(F67="Perdida",0,IF(F67="Ganha",1,INDEX(Funil!$C$7:$C$11,M67))))</f>
        <v/>
      </c>
      <c r="I67" s="11" t="str">
        <f>IF(OR(G67="",H67=""),"",G67*H67)</f>
        <v/>
      </c>
      <c r="J67" s="26" t="n"/>
      <c r="K67" s="25" t="n"/>
      <c r="L67" s="26" t="n"/>
      <c r="M67" s="29" t="str">
        <f>IF(E67="","",IFERROR(MATCH(E67,Funil!$B$7:$B$11,0),""))</f>
        <v/>
      </c>
    </row>
    <row r="68">
      <c r="B68" s="25" t="n"/>
      <c r="C68" s="26" t="n"/>
      <c r="D68" s="26" t="n"/>
      <c r="E68" s="26" t="n"/>
      <c r="F68" s="26" t="n"/>
      <c r="G68" s="27" t="n"/>
      <c r="H68" s="28" t="str">
        <f>IF(M68="","",IF(F68="Perdida",0,IF(F68="Ganha",1,INDEX(Funil!$C$7:$C$11,M68))))</f>
        <v/>
      </c>
      <c r="I68" s="11" t="str">
        <f>IF(OR(G68="",H68=""),"",G68*H68)</f>
        <v/>
      </c>
      <c r="J68" s="26" t="n"/>
      <c r="K68" s="25" t="n"/>
      <c r="L68" s="26" t="n"/>
      <c r="M68" s="29" t="str">
        <f>IF(E68="","",IFERROR(MATCH(E68,Funil!$B$7:$B$11,0),""))</f>
        <v/>
      </c>
    </row>
    <row r="69">
      <c r="B69" s="25" t="n"/>
      <c r="C69" s="26" t="n"/>
      <c r="D69" s="26" t="n"/>
      <c r="E69" s="26" t="n"/>
      <c r="F69" s="26" t="n"/>
      <c r="G69" s="27" t="n"/>
      <c r="H69" s="28" t="str">
        <f>IF(M69="","",IF(F69="Perdida",0,IF(F69="Ganha",1,INDEX(Funil!$C$7:$C$11,M69))))</f>
        <v/>
      </c>
      <c r="I69" s="11" t="str">
        <f>IF(OR(G69="",H69=""),"",G69*H69)</f>
        <v/>
      </c>
      <c r="J69" s="26" t="n"/>
      <c r="K69" s="25" t="n"/>
      <c r="L69" s="26" t="n"/>
      <c r="M69" s="29" t="str">
        <f>IF(E69="","",IFERROR(MATCH(E69,Funil!$B$7:$B$11,0),""))</f>
        <v/>
      </c>
    </row>
    <row r="70">
      <c r="B70" s="25" t="n"/>
      <c r="C70" s="26" t="n"/>
      <c r="D70" s="26" t="n"/>
      <c r="E70" s="26" t="n"/>
      <c r="F70" s="26" t="n"/>
      <c r="G70" s="27" t="n"/>
      <c r="H70" s="28" t="str">
        <f>IF(M70="","",IF(F70="Perdida",0,IF(F70="Ganha",1,INDEX(Funil!$C$7:$C$11,M70))))</f>
        <v/>
      </c>
      <c r="I70" s="11" t="str">
        <f>IF(OR(G70="",H70=""),"",G70*H70)</f>
        <v/>
      </c>
      <c r="J70" s="26" t="n"/>
      <c r="K70" s="25" t="n"/>
      <c r="L70" s="26" t="n"/>
      <c r="M70" s="29" t="str">
        <f>IF(E70="","",IFERROR(MATCH(E70,Funil!$B$7:$B$11,0),""))</f>
        <v/>
      </c>
    </row>
    <row r="71">
      <c r="B71" s="25" t="n"/>
      <c r="C71" s="26" t="n"/>
      <c r="D71" s="26" t="n"/>
      <c r="E71" s="26" t="n"/>
      <c r="F71" s="26" t="n"/>
      <c r="G71" s="27" t="n"/>
      <c r="H71" s="28" t="str">
        <f>IF(M71="","",IF(F71="Perdida",0,IF(F71="Ganha",1,INDEX(Funil!$C$7:$C$11,M71))))</f>
        <v/>
      </c>
      <c r="I71" s="11" t="str">
        <f>IF(OR(G71="",H71=""),"",G71*H71)</f>
        <v/>
      </c>
      <c r="J71" s="26" t="n"/>
      <c r="K71" s="25" t="n"/>
      <c r="L71" s="26" t="n"/>
      <c r="M71" s="29" t="str">
        <f>IF(E71="","",IFERROR(MATCH(E71,Funil!$B$7:$B$11,0),""))</f>
        <v/>
      </c>
    </row>
    <row r="72">
      <c r="B72" s="25" t="n"/>
      <c r="C72" s="26" t="n"/>
      <c r="D72" s="26" t="n"/>
      <c r="E72" s="26" t="n"/>
      <c r="F72" s="26" t="n"/>
      <c r="G72" s="27" t="n"/>
      <c r="H72" s="28" t="str">
        <f>IF(M72="","",IF(F72="Perdida",0,IF(F72="Ganha",1,INDEX(Funil!$C$7:$C$11,M72))))</f>
        <v/>
      </c>
      <c r="I72" s="11" t="str">
        <f>IF(OR(G72="",H72=""),"",G72*H72)</f>
        <v/>
      </c>
      <c r="J72" s="26" t="n"/>
      <c r="K72" s="25" t="n"/>
      <c r="L72" s="26" t="n"/>
      <c r="M72" s="29" t="str">
        <f>IF(E72="","",IFERROR(MATCH(E72,Funil!$B$7:$B$11,0),""))</f>
        <v/>
      </c>
    </row>
    <row r="73">
      <c r="B73" s="25" t="n"/>
      <c r="C73" s="26" t="n"/>
      <c r="D73" s="26" t="n"/>
      <c r="E73" s="26" t="n"/>
      <c r="F73" s="26" t="n"/>
      <c r="G73" s="27" t="n"/>
      <c r="H73" s="28" t="str">
        <f>IF(M73="","",IF(F73="Perdida",0,IF(F73="Ganha",1,INDEX(Funil!$C$7:$C$11,M73))))</f>
        <v/>
      </c>
      <c r="I73" s="11" t="str">
        <f>IF(OR(G73="",H73=""),"",G73*H73)</f>
        <v/>
      </c>
      <c r="J73" s="26" t="n"/>
      <c r="K73" s="25" t="n"/>
      <c r="L73" s="26" t="n"/>
      <c r="M73" s="29" t="str">
        <f>IF(E73="","",IFERROR(MATCH(E73,Funil!$B$7:$B$11,0),""))</f>
        <v/>
      </c>
    </row>
    <row r="74">
      <c r="B74" s="25" t="n"/>
      <c r="C74" s="26" t="n"/>
      <c r="D74" s="26" t="n"/>
      <c r="E74" s="26" t="n"/>
      <c r="F74" s="26" t="n"/>
      <c r="G74" s="27" t="n"/>
      <c r="H74" s="28" t="str">
        <f>IF(M74="","",IF(F74="Perdida",0,IF(F74="Ganha",1,INDEX(Funil!$C$7:$C$11,M74))))</f>
        <v/>
      </c>
      <c r="I74" s="11" t="str">
        <f>IF(OR(G74="",H74=""),"",G74*H74)</f>
        <v/>
      </c>
      <c r="J74" s="26" t="n"/>
      <c r="K74" s="25" t="n"/>
      <c r="L74" s="26" t="n"/>
      <c r="M74" s="29" t="str">
        <f>IF(E74="","",IFERROR(MATCH(E74,Funil!$B$7:$B$11,0),""))</f>
        <v/>
      </c>
    </row>
    <row r="75">
      <c r="B75" s="25" t="n"/>
      <c r="C75" s="26" t="n"/>
      <c r="D75" s="26" t="n"/>
      <c r="E75" s="26" t="n"/>
      <c r="F75" s="26" t="n"/>
      <c r="G75" s="27" t="n"/>
      <c r="H75" s="28" t="str">
        <f>IF(M75="","",IF(F75="Perdida",0,IF(F75="Ganha",1,INDEX(Funil!$C$7:$C$11,M75))))</f>
        <v/>
      </c>
      <c r="I75" s="11" t="str">
        <f>IF(OR(G75="",H75=""),"",G75*H75)</f>
        <v/>
      </c>
      <c r="J75" s="26" t="n"/>
      <c r="K75" s="25" t="n"/>
      <c r="L75" s="26" t="n"/>
      <c r="M75" s="29" t="str">
        <f>IF(E75="","",IFERROR(MATCH(E75,Funil!$B$7:$B$11,0),""))</f>
        <v/>
      </c>
    </row>
    <row r="76">
      <c r="B76" s="25" t="n"/>
      <c r="C76" s="26" t="n"/>
      <c r="D76" s="26" t="n"/>
      <c r="E76" s="26" t="n"/>
      <c r="F76" s="26" t="n"/>
      <c r="G76" s="27" t="n"/>
      <c r="H76" s="28" t="str">
        <f>IF(M76="","",IF(F76="Perdida",0,IF(F76="Ganha",1,INDEX(Funil!$C$7:$C$11,M76))))</f>
        <v/>
      </c>
      <c r="I76" s="11" t="str">
        <f>IF(OR(G76="",H76=""),"",G76*H76)</f>
        <v/>
      </c>
      <c r="J76" s="26" t="n"/>
      <c r="K76" s="25" t="n"/>
      <c r="L76" s="26" t="n"/>
      <c r="M76" s="29" t="str">
        <f>IF(E76="","",IFERROR(MATCH(E76,Funil!$B$7:$B$11,0),""))</f>
        <v/>
      </c>
    </row>
    <row r="77">
      <c r="B77" s="25" t="n"/>
      <c r="C77" s="26" t="n"/>
      <c r="D77" s="26" t="n"/>
      <c r="E77" s="26" t="n"/>
      <c r="F77" s="26" t="n"/>
      <c r="G77" s="27" t="n"/>
      <c r="H77" s="28" t="str">
        <f>IF(M77="","",IF(F77="Perdida",0,IF(F77="Ganha",1,INDEX(Funil!$C$7:$C$11,M77))))</f>
        <v/>
      </c>
      <c r="I77" s="11" t="str">
        <f>IF(OR(G77="",H77=""),"",G77*H77)</f>
        <v/>
      </c>
      <c r="J77" s="26" t="n"/>
      <c r="K77" s="25" t="n"/>
      <c r="L77" s="26" t="n"/>
      <c r="M77" s="29" t="str">
        <f>IF(E77="","",IFERROR(MATCH(E77,Funil!$B$7:$B$11,0),""))</f>
        <v/>
      </c>
    </row>
    <row r="78">
      <c r="B78" s="25" t="n"/>
      <c r="C78" s="26" t="n"/>
      <c r="D78" s="26" t="n"/>
      <c r="E78" s="26" t="n"/>
      <c r="F78" s="26" t="n"/>
      <c r="G78" s="27" t="n"/>
      <c r="H78" s="28" t="str">
        <f>IF(M78="","",IF(F78="Perdida",0,IF(F78="Ganha",1,INDEX(Funil!$C$7:$C$11,M78))))</f>
        <v/>
      </c>
      <c r="I78" s="11" t="str">
        <f>IF(OR(G78="",H78=""),"",G78*H78)</f>
        <v/>
      </c>
      <c r="J78" s="26" t="n"/>
      <c r="K78" s="25" t="n"/>
      <c r="L78" s="26" t="n"/>
      <c r="M78" s="29" t="str">
        <f>IF(E78="","",IFERROR(MATCH(E78,Funil!$B$7:$B$11,0),""))</f>
        <v/>
      </c>
    </row>
    <row r="79">
      <c r="B79" s="25" t="n"/>
      <c r="C79" s="26" t="n"/>
      <c r="D79" s="26" t="n"/>
      <c r="E79" s="26" t="n"/>
      <c r="F79" s="26" t="n"/>
      <c r="G79" s="27" t="n"/>
      <c r="H79" s="28" t="str">
        <f>IF(M79="","",IF(F79="Perdida",0,IF(F79="Ganha",1,INDEX(Funil!$C$7:$C$11,M79))))</f>
        <v/>
      </c>
      <c r="I79" s="11" t="str">
        <f>IF(OR(G79="",H79=""),"",G79*H79)</f>
        <v/>
      </c>
      <c r="J79" s="26" t="n"/>
      <c r="K79" s="25" t="n"/>
      <c r="L79" s="26" t="n"/>
      <c r="M79" s="29" t="str">
        <f>IF(E79="","",IFERROR(MATCH(E79,Funil!$B$7:$B$11,0),""))</f>
        <v/>
      </c>
    </row>
    <row r="80">
      <c r="B80" s="25" t="n"/>
      <c r="C80" s="26" t="n"/>
      <c r="D80" s="26" t="n"/>
      <c r="E80" s="26" t="n"/>
      <c r="F80" s="26" t="n"/>
      <c r="G80" s="27" t="n"/>
      <c r="H80" s="28" t="str">
        <f>IF(M80="","",IF(F80="Perdida",0,IF(F80="Ganha",1,INDEX(Funil!$C$7:$C$11,M80))))</f>
        <v/>
      </c>
      <c r="I80" s="11" t="str">
        <f>IF(OR(G80="",H80=""),"",G80*H80)</f>
        <v/>
      </c>
      <c r="J80" s="26" t="n"/>
      <c r="K80" s="25" t="n"/>
      <c r="L80" s="26" t="n"/>
      <c r="M80" s="29" t="str">
        <f>IF(E80="","",IFERROR(MATCH(E80,Funil!$B$7:$B$11,0),""))</f>
        <v/>
      </c>
    </row>
    <row r="81">
      <c r="B81" s="25" t="n"/>
      <c r="C81" s="26" t="n"/>
      <c r="D81" s="26" t="n"/>
      <c r="E81" s="26" t="n"/>
      <c r="F81" s="26" t="n"/>
      <c r="G81" s="27" t="n"/>
      <c r="H81" s="28" t="str">
        <f>IF(M81="","",IF(F81="Perdida",0,IF(F81="Ganha",1,INDEX(Funil!$C$7:$C$11,M81))))</f>
        <v/>
      </c>
      <c r="I81" s="11" t="str">
        <f>IF(OR(G81="",H81=""),"",G81*H81)</f>
        <v/>
      </c>
      <c r="J81" s="26" t="n"/>
      <c r="K81" s="25" t="n"/>
      <c r="L81" s="26" t="n"/>
      <c r="M81" s="29" t="str">
        <f>IF(E81="","",IFERROR(MATCH(E81,Funil!$B$7:$B$11,0),""))</f>
        <v/>
      </c>
    </row>
    <row r="82">
      <c r="B82" s="25" t="n"/>
      <c r="C82" s="26" t="n"/>
      <c r="D82" s="26" t="n"/>
      <c r="E82" s="26" t="n"/>
      <c r="F82" s="26" t="n"/>
      <c r="G82" s="27" t="n"/>
      <c r="H82" s="28" t="str">
        <f>IF(M82="","",IF(F82="Perdida",0,IF(F82="Ganha",1,INDEX(Funil!$C$7:$C$11,M82))))</f>
        <v/>
      </c>
      <c r="I82" s="11" t="str">
        <f>IF(OR(G82="",H82=""),"",G82*H82)</f>
        <v/>
      </c>
      <c r="J82" s="26" t="n"/>
      <c r="K82" s="25" t="n"/>
      <c r="L82" s="26" t="n"/>
      <c r="M82" s="29" t="str">
        <f>IF(E82="","",IFERROR(MATCH(E82,Funil!$B$7:$B$11,0),""))</f>
        <v/>
      </c>
    </row>
    <row r="83">
      <c r="B83" s="25" t="n"/>
      <c r="C83" s="26" t="n"/>
      <c r="D83" s="26" t="n"/>
      <c r="E83" s="26" t="n"/>
      <c r="F83" s="26" t="n"/>
      <c r="G83" s="27" t="n"/>
      <c r="H83" s="28" t="str">
        <f>IF(M83="","",IF(F83="Perdida",0,IF(F83="Ganha",1,INDEX(Funil!$C$7:$C$11,M83))))</f>
        <v/>
      </c>
      <c r="I83" s="11" t="str">
        <f>IF(OR(G83="",H83=""),"",G83*H83)</f>
        <v/>
      </c>
      <c r="J83" s="26" t="n"/>
      <c r="K83" s="25" t="n"/>
      <c r="L83" s="26" t="n"/>
      <c r="M83" s="29" t="str">
        <f>IF(E83="","",IFERROR(MATCH(E83,Funil!$B$7:$B$11,0),""))</f>
        <v/>
      </c>
    </row>
    <row r="84">
      <c r="B84" s="25" t="n"/>
      <c r="C84" s="26" t="n"/>
      <c r="D84" s="26" t="n"/>
      <c r="E84" s="26" t="n"/>
      <c r="F84" s="26" t="n"/>
      <c r="G84" s="27" t="n"/>
      <c r="H84" s="28" t="str">
        <f>IF(M84="","",IF(F84="Perdida",0,IF(F84="Ganha",1,INDEX(Funil!$C$7:$C$11,M84))))</f>
        <v/>
      </c>
      <c r="I84" s="11" t="str">
        <f>IF(OR(G84="",H84=""),"",G84*H84)</f>
        <v/>
      </c>
      <c r="J84" s="26" t="n"/>
      <c r="K84" s="25" t="n"/>
      <c r="L84" s="26" t="n"/>
      <c r="M84" s="29" t="str">
        <f>IF(E84="","",IFERROR(MATCH(E84,Funil!$B$7:$B$11,0),""))</f>
        <v/>
      </c>
    </row>
    <row r="85">
      <c r="B85" s="25" t="n"/>
      <c r="C85" s="26" t="n"/>
      <c r="D85" s="26" t="n"/>
      <c r="E85" s="26" t="n"/>
      <c r="F85" s="26" t="n"/>
      <c r="G85" s="27" t="n"/>
      <c r="H85" s="28" t="str">
        <f>IF(M85="","",IF(F85="Perdida",0,IF(F85="Ganha",1,INDEX(Funil!$C$7:$C$11,M85))))</f>
        <v/>
      </c>
      <c r="I85" s="11" t="str">
        <f>IF(OR(G85="",H85=""),"",G85*H85)</f>
        <v/>
      </c>
      <c r="J85" s="26" t="n"/>
      <c r="K85" s="25" t="n"/>
      <c r="L85" s="26" t="n"/>
      <c r="M85" s="29" t="str">
        <f>IF(E85="","",IFERROR(MATCH(E85,Funil!$B$7:$B$11,0),""))</f>
        <v/>
      </c>
    </row>
    <row r="86">
      <c r="B86" s="25" t="n"/>
      <c r="C86" s="26" t="n"/>
      <c r="D86" s="26" t="n"/>
      <c r="E86" s="26" t="n"/>
      <c r="F86" s="26" t="n"/>
      <c r="G86" s="27" t="n"/>
      <c r="H86" s="28" t="str">
        <f>IF(M86="","",IF(F86="Perdida",0,IF(F86="Ganha",1,INDEX(Funil!$C$7:$C$11,M86))))</f>
        <v/>
      </c>
      <c r="I86" s="11" t="str">
        <f>IF(OR(G86="",H86=""),"",G86*H86)</f>
        <v/>
      </c>
      <c r="J86" s="26" t="n"/>
      <c r="K86" s="25" t="n"/>
      <c r="L86" s="26" t="n"/>
      <c r="M86" s="29" t="str">
        <f>IF(E86="","",IFERROR(MATCH(E86,Funil!$B$7:$B$11,0),""))</f>
        <v/>
      </c>
    </row>
    <row r="87">
      <c r="B87" s="25" t="n"/>
      <c r="C87" s="26" t="n"/>
      <c r="D87" s="26" t="n"/>
      <c r="E87" s="26" t="n"/>
      <c r="F87" s="26" t="n"/>
      <c r="G87" s="27" t="n"/>
      <c r="H87" s="28" t="str">
        <f>IF(M87="","",IF(F87="Perdida",0,IF(F87="Ganha",1,INDEX(Funil!$C$7:$C$11,M87))))</f>
        <v/>
      </c>
      <c r="I87" s="11" t="str">
        <f>IF(OR(G87="",H87=""),"",G87*H87)</f>
        <v/>
      </c>
      <c r="J87" s="26" t="n"/>
      <c r="K87" s="25" t="n"/>
      <c r="L87" s="26" t="n"/>
      <c r="M87" s="29" t="str">
        <f>IF(E87="","",IFERROR(MATCH(E87,Funil!$B$7:$B$11,0),""))</f>
        <v/>
      </c>
    </row>
    <row r="88">
      <c r="B88" s="25" t="n"/>
      <c r="C88" s="26" t="n"/>
      <c r="D88" s="26" t="n"/>
      <c r="E88" s="26" t="n"/>
      <c r="F88" s="26" t="n"/>
      <c r="G88" s="27" t="n"/>
      <c r="H88" s="28" t="str">
        <f>IF(M88="","",IF(F88="Perdida",0,IF(F88="Ganha",1,INDEX(Funil!$C$7:$C$11,M88))))</f>
        <v/>
      </c>
      <c r="I88" s="11" t="str">
        <f>IF(OR(G88="",H88=""),"",G88*H88)</f>
        <v/>
      </c>
      <c r="J88" s="26" t="n"/>
      <c r="K88" s="25" t="n"/>
      <c r="L88" s="26" t="n"/>
      <c r="M88" s="29" t="str">
        <f>IF(E88="","",IFERROR(MATCH(E88,Funil!$B$7:$B$11,0),""))</f>
        <v/>
      </c>
    </row>
    <row r="89">
      <c r="B89" s="25" t="n"/>
      <c r="C89" s="26" t="n"/>
      <c r="D89" s="26" t="n"/>
      <c r="E89" s="26" t="n"/>
      <c r="F89" s="26" t="n"/>
      <c r="G89" s="27" t="n"/>
      <c r="H89" s="28" t="str">
        <f>IF(M89="","",IF(F89="Perdida",0,IF(F89="Ganha",1,INDEX(Funil!$C$7:$C$11,M89))))</f>
        <v/>
      </c>
      <c r="I89" s="11" t="str">
        <f>IF(OR(G89="",H89=""),"",G89*H89)</f>
        <v/>
      </c>
      <c r="J89" s="26" t="n"/>
      <c r="K89" s="25" t="n"/>
      <c r="L89" s="26" t="n"/>
      <c r="M89" s="29" t="str">
        <f>IF(E89="","",IFERROR(MATCH(E89,Funil!$B$7:$B$11,0),""))</f>
        <v/>
      </c>
    </row>
    <row r="90">
      <c r="B90" s="25" t="n"/>
      <c r="C90" s="26" t="n"/>
      <c r="D90" s="26" t="n"/>
      <c r="E90" s="26" t="n"/>
      <c r="F90" s="26" t="n"/>
      <c r="G90" s="27" t="n"/>
      <c r="H90" s="28" t="str">
        <f>IF(M90="","",IF(F90="Perdida",0,IF(F90="Ganha",1,INDEX(Funil!$C$7:$C$11,M90))))</f>
        <v/>
      </c>
      <c r="I90" s="11" t="str">
        <f>IF(OR(G90="",H90=""),"",G90*H90)</f>
        <v/>
      </c>
      <c r="J90" s="26" t="n"/>
      <c r="K90" s="25" t="n"/>
      <c r="L90" s="26" t="n"/>
      <c r="M90" s="29" t="str">
        <f>IF(E90="","",IFERROR(MATCH(E90,Funil!$B$7:$B$11,0),""))</f>
        <v/>
      </c>
    </row>
    <row r="91">
      <c r="B91" s="25" t="n"/>
      <c r="C91" s="26" t="n"/>
      <c r="D91" s="26" t="n"/>
      <c r="E91" s="26" t="n"/>
      <c r="F91" s="26" t="n"/>
      <c r="G91" s="27" t="n"/>
      <c r="H91" s="28" t="str">
        <f>IF(M91="","",IF(F91="Perdida",0,IF(F91="Ganha",1,INDEX(Funil!$C$7:$C$11,M91))))</f>
        <v/>
      </c>
      <c r="I91" s="11" t="str">
        <f>IF(OR(G91="",H91=""),"",G91*H91)</f>
        <v/>
      </c>
      <c r="J91" s="26" t="n"/>
      <c r="K91" s="25" t="n"/>
      <c r="L91" s="26" t="n"/>
      <c r="M91" s="29" t="str">
        <f>IF(E91="","",IFERROR(MATCH(E91,Funil!$B$7:$B$11,0),""))</f>
        <v/>
      </c>
    </row>
    <row r="92">
      <c r="B92" s="25" t="n"/>
      <c r="C92" s="26" t="n"/>
      <c r="D92" s="26" t="n"/>
      <c r="E92" s="26" t="n"/>
      <c r="F92" s="26" t="n"/>
      <c r="G92" s="27" t="n"/>
      <c r="H92" s="28" t="str">
        <f>IF(M92="","",IF(F92="Perdida",0,IF(F92="Ganha",1,INDEX(Funil!$C$7:$C$11,M92))))</f>
        <v/>
      </c>
      <c r="I92" s="11" t="str">
        <f>IF(OR(G92="",H92=""),"",G92*H92)</f>
        <v/>
      </c>
      <c r="J92" s="26" t="n"/>
      <c r="K92" s="25" t="n"/>
      <c r="L92" s="26" t="n"/>
      <c r="M92" s="29" t="str">
        <f>IF(E92="","",IFERROR(MATCH(E92,Funil!$B$7:$B$11,0),""))</f>
        <v/>
      </c>
    </row>
    <row r="93">
      <c r="B93" s="25" t="n"/>
      <c r="C93" s="26" t="n"/>
      <c r="D93" s="26" t="n"/>
      <c r="E93" s="26" t="n"/>
      <c r="F93" s="26" t="n"/>
      <c r="G93" s="27" t="n"/>
      <c r="H93" s="28" t="str">
        <f>IF(M93="","",IF(F93="Perdida",0,IF(F93="Ganha",1,INDEX(Funil!$C$7:$C$11,M93))))</f>
        <v/>
      </c>
      <c r="I93" s="11" t="str">
        <f>IF(OR(G93="",H93=""),"",G93*H93)</f>
        <v/>
      </c>
      <c r="J93" s="26" t="n"/>
      <c r="K93" s="25" t="n"/>
      <c r="L93" s="26" t="n"/>
      <c r="M93" s="29" t="str">
        <f>IF(E93="","",IFERROR(MATCH(E93,Funil!$B$7:$B$11,0),""))</f>
        <v/>
      </c>
    </row>
    <row r="94">
      <c r="B94" s="25" t="n"/>
      <c r="C94" s="26" t="n"/>
      <c r="D94" s="26" t="n"/>
      <c r="E94" s="26" t="n"/>
      <c r="F94" s="26" t="n"/>
      <c r="G94" s="27" t="n"/>
      <c r="H94" s="28" t="str">
        <f>IF(M94="","",IF(F94="Perdida",0,IF(F94="Ganha",1,INDEX(Funil!$C$7:$C$11,M94))))</f>
        <v/>
      </c>
      <c r="I94" s="11" t="str">
        <f>IF(OR(G94="",H94=""),"",G94*H94)</f>
        <v/>
      </c>
      <c r="J94" s="26" t="n"/>
      <c r="K94" s="25" t="n"/>
      <c r="L94" s="26" t="n"/>
      <c r="M94" s="29" t="str">
        <f>IF(E94="","",IFERROR(MATCH(E94,Funil!$B$7:$B$11,0),""))</f>
        <v/>
      </c>
    </row>
    <row r="95">
      <c r="B95" s="25" t="n"/>
      <c r="C95" s="26" t="n"/>
      <c r="D95" s="26" t="n"/>
      <c r="E95" s="26" t="n"/>
      <c r="F95" s="26" t="n"/>
      <c r="G95" s="27" t="n"/>
      <c r="H95" s="28" t="str">
        <f>IF(M95="","",IF(F95="Perdida",0,IF(F95="Ganha",1,INDEX(Funil!$C$7:$C$11,M95))))</f>
        <v/>
      </c>
      <c r="I95" s="11" t="str">
        <f>IF(OR(G95="",H95=""),"",G95*H95)</f>
        <v/>
      </c>
      <c r="J95" s="26" t="n"/>
      <c r="K95" s="25" t="n"/>
      <c r="L95" s="26" t="n"/>
      <c r="M95" s="29" t="str">
        <f>IF(E95="","",IFERROR(MATCH(E95,Funil!$B$7:$B$11,0),""))</f>
        <v/>
      </c>
    </row>
    <row r="96">
      <c r="B96" s="25" t="n"/>
      <c r="C96" s="26" t="n"/>
      <c r="D96" s="26" t="n"/>
      <c r="E96" s="26" t="n"/>
      <c r="F96" s="26" t="n"/>
      <c r="G96" s="27" t="n"/>
      <c r="H96" s="28" t="str">
        <f>IF(M96="","",IF(F96="Perdida",0,IF(F96="Ganha",1,INDEX(Funil!$C$7:$C$11,M96))))</f>
        <v/>
      </c>
      <c r="I96" s="11" t="str">
        <f>IF(OR(G96="",H96=""),"",G96*H96)</f>
        <v/>
      </c>
      <c r="J96" s="26" t="n"/>
      <c r="K96" s="25" t="n"/>
      <c r="L96" s="26" t="n"/>
      <c r="M96" s="29" t="str">
        <f>IF(E96="","",IFERROR(MATCH(E96,Funil!$B$7:$B$11,0),""))</f>
        <v/>
      </c>
    </row>
    <row r="97">
      <c r="B97" s="25" t="n"/>
      <c r="C97" s="26" t="n"/>
      <c r="D97" s="26" t="n"/>
      <c r="E97" s="26" t="n"/>
      <c r="F97" s="26" t="n"/>
      <c r="G97" s="27" t="n"/>
      <c r="H97" s="28" t="str">
        <f>IF(M97="","",IF(F97="Perdida",0,IF(F97="Ganha",1,INDEX(Funil!$C$7:$C$11,M97))))</f>
        <v/>
      </c>
      <c r="I97" s="11" t="str">
        <f>IF(OR(G97="",H97=""),"",G97*H97)</f>
        <v/>
      </c>
      <c r="J97" s="26" t="n"/>
      <c r="K97" s="25" t="n"/>
      <c r="L97" s="26" t="n"/>
      <c r="M97" s="29" t="str">
        <f>IF(E97="","",IFERROR(MATCH(E97,Funil!$B$7:$B$11,0),""))</f>
        <v/>
      </c>
    </row>
    <row r="98">
      <c r="B98" s="25" t="n"/>
      <c r="C98" s="26" t="n"/>
      <c r="D98" s="26" t="n"/>
      <c r="E98" s="26" t="n"/>
      <c r="F98" s="26" t="n"/>
      <c r="G98" s="27" t="n"/>
      <c r="H98" s="28" t="str">
        <f>IF(M98="","",IF(F98="Perdida",0,IF(F98="Ganha",1,INDEX(Funil!$C$7:$C$11,M98))))</f>
        <v/>
      </c>
      <c r="I98" s="11" t="str">
        <f>IF(OR(G98="",H98=""),"",G98*H98)</f>
        <v/>
      </c>
      <c r="J98" s="26" t="n"/>
      <c r="K98" s="25" t="n"/>
      <c r="L98" s="26" t="n"/>
      <c r="M98" s="29" t="str">
        <f>IF(E98="","",IFERROR(MATCH(E98,Funil!$B$7:$B$11,0),""))</f>
        <v/>
      </c>
    </row>
    <row r="99">
      <c r="B99" s="25" t="n"/>
      <c r="C99" s="26" t="n"/>
      <c r="D99" s="26" t="n"/>
      <c r="E99" s="26" t="n"/>
      <c r="F99" s="26" t="n"/>
      <c r="G99" s="27" t="n"/>
      <c r="H99" s="28" t="str">
        <f>IF(M99="","",IF(F99="Perdida",0,IF(F99="Ganha",1,INDEX(Funil!$C$7:$C$11,M99))))</f>
        <v/>
      </c>
      <c r="I99" s="11" t="str">
        <f>IF(OR(G99="",H99=""),"",G99*H99)</f>
        <v/>
      </c>
      <c r="J99" s="26" t="n"/>
      <c r="K99" s="25" t="n"/>
      <c r="L99" s="26" t="n"/>
      <c r="M99" s="29" t="str">
        <f>IF(E99="","",IFERROR(MATCH(E99,Funil!$B$7:$B$11,0),""))</f>
        <v/>
      </c>
    </row>
    <row r="100">
      <c r="B100" s="25" t="n"/>
      <c r="C100" s="26" t="n"/>
      <c r="D100" s="26" t="n"/>
      <c r="E100" s="26" t="n"/>
      <c r="F100" s="26" t="n"/>
      <c r="G100" s="27" t="n"/>
      <c r="H100" s="28" t="str">
        <f>IF(M100="","",IF(F100="Perdida",0,IF(F100="Ganha",1,INDEX(Funil!$C$7:$C$11,M100))))</f>
        <v/>
      </c>
      <c r="I100" s="11" t="str">
        <f>IF(OR(G100="",H100=""),"",G100*H100)</f>
        <v/>
      </c>
      <c r="J100" s="26" t="n"/>
      <c r="K100" s="25" t="n"/>
      <c r="L100" s="26" t="n"/>
      <c r="M100" s="29" t="str">
        <f>IF(E100="","",IFERROR(MATCH(E100,Funil!$B$7:$B$11,0),""))</f>
        <v/>
      </c>
    </row>
    <row r="101">
      <c r="B101" s="25" t="n"/>
      <c r="C101" s="26" t="n"/>
      <c r="D101" s="26" t="n"/>
      <c r="E101" s="26" t="n"/>
      <c r="F101" s="26" t="n"/>
      <c r="G101" s="27" t="n"/>
      <c r="H101" s="28" t="str">
        <f>IF(M101="","",IF(F101="Perdida",0,IF(F101="Ganha",1,INDEX(Funil!$C$7:$C$11,M101))))</f>
        <v/>
      </c>
      <c r="I101" s="11" t="str">
        <f>IF(OR(G101="",H101=""),"",G101*H101)</f>
        <v/>
      </c>
      <c r="J101" s="26" t="n"/>
      <c r="K101" s="25" t="n"/>
      <c r="L101" s="26" t="n"/>
      <c r="M101" s="29" t="str">
        <f>IF(E101="","",IFERROR(MATCH(E101,Funil!$B$7:$B$11,0),""))</f>
        <v/>
      </c>
    </row>
    <row r="102">
      <c r="B102" s="25" t="n"/>
      <c r="C102" s="26" t="n"/>
      <c r="D102" s="26" t="n"/>
      <c r="E102" s="26" t="n"/>
      <c r="F102" s="26" t="n"/>
      <c r="G102" s="27" t="n"/>
      <c r="H102" s="28" t="str">
        <f>IF(M102="","",IF(F102="Perdida",0,IF(F102="Ganha",1,INDEX(Funil!$C$7:$C$11,M102))))</f>
        <v/>
      </c>
      <c r="I102" s="11" t="str">
        <f>IF(OR(G102="",H102=""),"",G102*H102)</f>
        <v/>
      </c>
      <c r="J102" s="26" t="n"/>
      <c r="K102" s="25" t="n"/>
      <c r="L102" s="26" t="n"/>
      <c r="M102" s="29" t="str">
        <f>IF(E102="","",IFERROR(MATCH(E102,Funil!$B$7:$B$11,0),""))</f>
        <v/>
      </c>
    </row>
    <row r="103">
      <c r="B103" s="25" t="n"/>
      <c r="C103" s="26" t="n"/>
      <c r="D103" s="26" t="n"/>
      <c r="E103" s="26" t="n"/>
      <c r="F103" s="26" t="n"/>
      <c r="G103" s="27" t="n"/>
      <c r="H103" s="28" t="str">
        <f>IF(M103="","",IF(F103="Perdida",0,IF(F103="Ganha",1,INDEX(Funil!$C$7:$C$11,M103))))</f>
        <v/>
      </c>
      <c r="I103" s="11" t="str">
        <f>IF(OR(G103="",H103=""),"",G103*H103)</f>
        <v/>
      </c>
      <c r="J103" s="26" t="n"/>
      <c r="K103" s="25" t="n"/>
      <c r="L103" s="26" t="n"/>
      <c r="M103" s="29" t="str">
        <f>IF(E103="","",IFERROR(MATCH(E103,Funil!$B$7:$B$11,0),""))</f>
        <v/>
      </c>
    </row>
    <row r="104">
      <c r="B104" s="25" t="n"/>
      <c r="C104" s="26" t="n"/>
      <c r="D104" s="26" t="n"/>
      <c r="E104" s="26" t="n"/>
      <c r="F104" s="26" t="n"/>
      <c r="G104" s="27" t="n"/>
      <c r="H104" s="28" t="str">
        <f>IF(M104="","",IF(F104="Perdida",0,IF(F104="Ganha",1,INDEX(Funil!$C$7:$C$11,M104))))</f>
        <v/>
      </c>
      <c r="I104" s="11" t="str">
        <f>IF(OR(G104="",H104=""),"",G104*H104)</f>
        <v/>
      </c>
      <c r="J104" s="26" t="n"/>
      <c r="K104" s="25" t="n"/>
      <c r="L104" s="26" t="n"/>
      <c r="M104" s="29" t="str">
        <f>IF(E104="","",IFERROR(MATCH(E104,Funil!$B$7:$B$11,0),""))</f>
        <v/>
      </c>
    </row>
    <row r="105">
      <c r="B105" s="25" t="n"/>
      <c r="C105" s="26" t="n"/>
      <c r="D105" s="26" t="n"/>
      <c r="E105" s="26" t="n"/>
      <c r="F105" s="26" t="n"/>
      <c r="G105" s="27" t="n"/>
      <c r="H105" s="28" t="str">
        <f>IF(M105="","",IF(F105="Perdida",0,IF(F105="Ganha",1,INDEX(Funil!$C$7:$C$11,M105))))</f>
        <v/>
      </c>
      <c r="I105" s="11" t="str">
        <f>IF(OR(G105="",H105=""),"",G105*H105)</f>
        <v/>
      </c>
      <c r="J105" s="26" t="n"/>
      <c r="K105" s="25" t="n"/>
      <c r="L105" s="26" t="n"/>
      <c r="M105" s="29" t="str">
        <f>IF(E105="","",IFERROR(MATCH(E105,Funil!$B$7:$B$11,0),""))</f>
        <v/>
      </c>
    </row>
    <row r="106">
      <c r="B106" s="25" t="n"/>
      <c r="C106" s="26" t="n"/>
      <c r="D106" s="26" t="n"/>
      <c r="E106" s="26" t="n"/>
      <c r="F106" s="26" t="n"/>
      <c r="G106" s="27" t="n"/>
      <c r="H106" s="28" t="str">
        <f>IF(M106="","",IF(F106="Perdida",0,IF(F106="Ganha",1,INDEX(Funil!$C$7:$C$11,M106))))</f>
        <v/>
      </c>
      <c r="I106" s="11" t="str">
        <f>IF(OR(G106="",H106=""),"",G106*H106)</f>
        <v/>
      </c>
      <c r="J106" s="26" t="n"/>
      <c r="K106" s="25" t="n"/>
      <c r="L106" s="26" t="n"/>
      <c r="M106" s="29" t="str">
        <f>IF(E106="","",IFERROR(MATCH(E106,Funil!$B$7:$B$11,0),""))</f>
        <v/>
      </c>
    </row>
    <row r="107">
      <c r="B107" s="25" t="n"/>
      <c r="C107" s="26" t="n"/>
      <c r="D107" s="26" t="n"/>
      <c r="E107" s="26" t="n"/>
      <c r="F107" s="26" t="n"/>
      <c r="G107" s="27" t="n"/>
      <c r="H107" s="28" t="str">
        <f>IF(M107="","",IF(F107="Perdida",0,IF(F107="Ganha",1,INDEX(Funil!$C$7:$C$11,M107))))</f>
        <v/>
      </c>
      <c r="I107" s="11" t="str">
        <f>IF(OR(G107="",H107=""),"",G107*H107)</f>
        <v/>
      </c>
      <c r="J107" s="26" t="n"/>
      <c r="K107" s="25" t="n"/>
      <c r="L107" s="26" t="n"/>
      <c r="M107" s="29" t="str">
        <f>IF(E107="","",IFERROR(MATCH(E107,Funil!$B$7:$B$11,0),""))</f>
        <v/>
      </c>
    </row>
    <row r="108">
      <c r="B108" s="25" t="n"/>
      <c r="C108" s="26" t="n"/>
      <c r="D108" s="26" t="n"/>
      <c r="E108" s="26" t="n"/>
      <c r="F108" s="26" t="n"/>
      <c r="G108" s="27" t="n"/>
      <c r="H108" s="28" t="str">
        <f>IF(M108="","",IF(F108="Perdida",0,IF(F108="Ganha",1,INDEX(Funil!$C$7:$C$11,M108))))</f>
        <v/>
      </c>
      <c r="I108" s="11" t="str">
        <f>IF(OR(G108="",H108=""),"",G108*H108)</f>
        <v/>
      </c>
      <c r="J108" s="26" t="n"/>
      <c r="K108" s="25" t="n"/>
      <c r="L108" s="26" t="n"/>
      <c r="M108" s="29" t="str">
        <f>IF(E108="","",IFERROR(MATCH(E108,Funil!$B$7:$B$11,0),""))</f>
        <v/>
      </c>
    </row>
    <row r="109">
      <c r="B109" s="25" t="n"/>
      <c r="C109" s="26" t="n"/>
      <c r="D109" s="26" t="n"/>
      <c r="E109" s="26" t="n"/>
      <c r="F109" s="26" t="n"/>
      <c r="G109" s="27" t="n"/>
      <c r="H109" s="28" t="str">
        <f>IF(M109="","",IF(F109="Perdida",0,IF(F109="Ganha",1,INDEX(Funil!$C$7:$C$11,M109))))</f>
        <v/>
      </c>
      <c r="I109" s="11" t="str">
        <f>IF(OR(G109="",H109=""),"",G109*H109)</f>
        <v/>
      </c>
      <c r="J109" s="26" t="n"/>
      <c r="K109" s="25" t="n"/>
      <c r="L109" s="26" t="n"/>
      <c r="M109" s="29" t="str">
        <f>IF(E109="","",IFERROR(MATCH(E109,Funil!$B$7:$B$11,0),""))</f>
        <v/>
      </c>
    </row>
    <row r="110">
      <c r="B110" s="25" t="n"/>
      <c r="C110" s="26" t="n"/>
      <c r="D110" s="26" t="n"/>
      <c r="E110" s="26" t="n"/>
      <c r="F110" s="26" t="n"/>
      <c r="G110" s="27" t="n"/>
      <c r="H110" s="28" t="str">
        <f>IF(M110="","",IF(F110="Perdida",0,IF(F110="Ganha",1,INDEX(Funil!$C$7:$C$11,M110))))</f>
        <v/>
      </c>
      <c r="I110" s="11" t="str">
        <f>IF(OR(G110="",H110=""),"",G110*H110)</f>
        <v/>
      </c>
      <c r="J110" s="26" t="n"/>
      <c r="K110" s="25" t="n"/>
      <c r="L110" s="26" t="n"/>
      <c r="M110" s="29" t="str">
        <f>IF(E110="","",IFERROR(MATCH(E110,Funil!$B$7:$B$11,0),""))</f>
        <v/>
      </c>
    </row>
    <row r="111">
      <c r="B111" s="25" t="n"/>
      <c r="C111" s="26" t="n"/>
      <c r="D111" s="26" t="n"/>
      <c r="E111" s="26" t="n"/>
      <c r="F111" s="26" t="n"/>
      <c r="G111" s="27" t="n"/>
      <c r="H111" s="28" t="str">
        <f>IF(M111="","",IF(F111="Perdida",0,IF(F111="Ganha",1,INDEX(Funil!$C$7:$C$11,M111))))</f>
        <v/>
      </c>
      <c r="I111" s="11" t="str">
        <f>IF(OR(G111="",H111=""),"",G111*H111)</f>
        <v/>
      </c>
      <c r="J111" s="26" t="n"/>
      <c r="K111" s="25" t="n"/>
      <c r="L111" s="26" t="n"/>
      <c r="M111" s="29" t="str">
        <f>IF(E111="","",IFERROR(MATCH(E111,Funil!$B$7:$B$11,0),""))</f>
        <v/>
      </c>
    </row>
    <row r="112">
      <c r="B112" s="25" t="n"/>
      <c r="C112" s="26" t="n"/>
      <c r="D112" s="26" t="n"/>
      <c r="E112" s="26" t="n"/>
      <c r="F112" s="26" t="n"/>
      <c r="G112" s="27" t="n"/>
      <c r="H112" s="28" t="str">
        <f>IF(M112="","",IF(F112="Perdida",0,IF(F112="Ganha",1,INDEX(Funil!$C$7:$C$11,M112))))</f>
        <v/>
      </c>
      <c r="I112" s="11" t="str">
        <f>IF(OR(G112="",H112=""),"",G112*H112)</f>
        <v/>
      </c>
      <c r="J112" s="26" t="n"/>
      <c r="K112" s="25" t="n"/>
      <c r="L112" s="26" t="n"/>
      <c r="M112" s="29" t="str">
        <f>IF(E112="","",IFERROR(MATCH(E112,Funil!$B$7:$B$11,0),""))</f>
        <v/>
      </c>
    </row>
    <row r="113">
      <c r="B113" s="25" t="n"/>
      <c r="C113" s="26" t="n"/>
      <c r="D113" s="26" t="n"/>
      <c r="E113" s="26" t="n"/>
      <c r="F113" s="26" t="n"/>
      <c r="G113" s="27" t="n"/>
      <c r="H113" s="28" t="str">
        <f>IF(M113="","",IF(F113="Perdida",0,IF(F113="Ganha",1,INDEX(Funil!$C$7:$C$11,M113))))</f>
        <v/>
      </c>
      <c r="I113" s="11" t="str">
        <f>IF(OR(G113="",H113=""),"",G113*H113)</f>
        <v/>
      </c>
      <c r="J113" s="26" t="n"/>
      <c r="K113" s="25" t="n"/>
      <c r="L113" s="26" t="n"/>
      <c r="M113" s="29" t="str">
        <f>IF(E113="","",IFERROR(MATCH(E113,Funil!$B$7:$B$11,0),""))</f>
        <v/>
      </c>
    </row>
    <row r="114">
      <c r="B114" s="25" t="n"/>
      <c r="C114" s="26" t="n"/>
      <c r="D114" s="26" t="n"/>
      <c r="E114" s="26" t="n"/>
      <c r="F114" s="26" t="n"/>
      <c r="G114" s="27" t="n"/>
      <c r="H114" s="28" t="str">
        <f>IF(M114="","",IF(F114="Perdida",0,IF(F114="Ganha",1,INDEX(Funil!$C$7:$C$11,M114))))</f>
        <v/>
      </c>
      <c r="I114" s="11" t="str">
        <f>IF(OR(G114="",H114=""),"",G114*H114)</f>
        <v/>
      </c>
      <c r="J114" s="26" t="n"/>
      <c r="K114" s="25" t="n"/>
      <c r="L114" s="26" t="n"/>
      <c r="M114" s="29" t="str">
        <f>IF(E114="","",IFERROR(MATCH(E114,Funil!$B$7:$B$11,0),""))</f>
        <v/>
      </c>
    </row>
    <row r="115">
      <c r="B115" s="25" t="n"/>
      <c r="C115" s="26" t="n"/>
      <c r="D115" s="26" t="n"/>
      <c r="E115" s="26" t="n"/>
      <c r="F115" s="26" t="n"/>
      <c r="G115" s="27" t="n"/>
      <c r="H115" s="28" t="str">
        <f>IF(M115="","",IF(F115="Perdida",0,IF(F115="Ganha",1,INDEX(Funil!$C$7:$C$11,M115))))</f>
        <v/>
      </c>
      <c r="I115" s="11" t="str">
        <f>IF(OR(G115="",H115=""),"",G115*H115)</f>
        <v/>
      </c>
      <c r="J115" s="26" t="n"/>
      <c r="K115" s="25" t="n"/>
      <c r="L115" s="26" t="n"/>
      <c r="M115" s="29" t="str">
        <f>IF(E115="","",IFERROR(MATCH(E115,Funil!$B$7:$B$11,0),""))</f>
        <v/>
      </c>
    </row>
    <row r="116">
      <c r="B116" s="25" t="n"/>
      <c r="C116" s="26" t="n"/>
      <c r="D116" s="26" t="n"/>
      <c r="E116" s="26" t="n"/>
      <c r="F116" s="26" t="n"/>
      <c r="G116" s="27" t="n"/>
      <c r="H116" s="28" t="str">
        <f>IF(M116="","",IF(F116="Perdida",0,IF(F116="Ganha",1,INDEX(Funil!$C$7:$C$11,M116))))</f>
        <v/>
      </c>
      <c r="I116" s="11" t="str">
        <f>IF(OR(G116="",H116=""),"",G116*H116)</f>
        <v/>
      </c>
      <c r="J116" s="26" t="n"/>
      <c r="K116" s="25" t="n"/>
      <c r="L116" s="26" t="n"/>
      <c r="M116" s="29" t="str">
        <f>IF(E116="","",IFERROR(MATCH(E116,Funil!$B$7:$B$11,0),""))</f>
        <v/>
      </c>
    </row>
    <row r="117">
      <c r="B117" s="25" t="n"/>
      <c r="C117" s="26" t="n"/>
      <c r="D117" s="26" t="n"/>
      <c r="E117" s="26" t="n"/>
      <c r="F117" s="26" t="n"/>
      <c r="G117" s="27" t="n"/>
      <c r="H117" s="28" t="str">
        <f>IF(M117="","",IF(F117="Perdida",0,IF(F117="Ganha",1,INDEX(Funil!$C$7:$C$11,M117))))</f>
        <v/>
      </c>
      <c r="I117" s="11" t="str">
        <f>IF(OR(G117="",H117=""),"",G117*H117)</f>
        <v/>
      </c>
      <c r="J117" s="26" t="n"/>
      <c r="K117" s="25" t="n"/>
      <c r="L117" s="26" t="n"/>
      <c r="M117" s="29" t="str">
        <f>IF(E117="","",IFERROR(MATCH(E117,Funil!$B$7:$B$11,0),""))</f>
        <v/>
      </c>
    </row>
    <row r="118">
      <c r="B118" s="25" t="n"/>
      <c r="C118" s="26" t="n"/>
      <c r="D118" s="26" t="n"/>
      <c r="E118" s="26" t="n"/>
      <c r="F118" s="26" t="n"/>
      <c r="G118" s="27" t="n"/>
      <c r="H118" s="28" t="str">
        <f>IF(M118="","",IF(F118="Perdida",0,IF(F118="Ganha",1,INDEX(Funil!$C$7:$C$11,M118))))</f>
        <v/>
      </c>
      <c r="I118" s="11" t="str">
        <f>IF(OR(G118="",H118=""),"",G118*H118)</f>
        <v/>
      </c>
      <c r="J118" s="26" t="n"/>
      <c r="K118" s="25" t="n"/>
      <c r="L118" s="26" t="n"/>
      <c r="M118" s="29" t="str">
        <f>IF(E118="","",IFERROR(MATCH(E118,Funil!$B$7:$B$11,0),""))</f>
        <v/>
      </c>
    </row>
    <row r="119">
      <c r="B119" s="25" t="n"/>
      <c r="C119" s="26" t="n"/>
      <c r="D119" s="26" t="n"/>
      <c r="E119" s="26" t="n"/>
      <c r="F119" s="26" t="n"/>
      <c r="G119" s="27" t="n"/>
      <c r="H119" s="28" t="str">
        <f>IF(M119="","",IF(F119="Perdida",0,IF(F119="Ganha",1,INDEX(Funil!$C$7:$C$11,M119))))</f>
        <v/>
      </c>
      <c r="I119" s="11" t="str">
        <f>IF(OR(G119="",H119=""),"",G119*H119)</f>
        <v/>
      </c>
      <c r="J119" s="26" t="n"/>
      <c r="K119" s="25" t="n"/>
      <c r="L119" s="26" t="n"/>
      <c r="M119" s="29" t="str">
        <f>IF(E119="","",IFERROR(MATCH(E119,Funil!$B$7:$B$11,0),""))</f>
        <v/>
      </c>
    </row>
    <row r="120">
      <c r="B120" s="25" t="n"/>
      <c r="C120" s="26" t="n"/>
      <c r="D120" s="26" t="n"/>
      <c r="E120" s="26" t="n"/>
      <c r="F120" s="26" t="n"/>
      <c r="G120" s="27" t="n"/>
      <c r="H120" s="28" t="str">
        <f>IF(M120="","",IF(F120="Perdida",0,IF(F120="Ganha",1,INDEX(Funil!$C$7:$C$11,M120))))</f>
        <v/>
      </c>
      <c r="I120" s="11" t="str">
        <f>IF(OR(G120="",H120=""),"",G120*H120)</f>
        <v/>
      </c>
      <c r="J120" s="26" t="n"/>
      <c r="K120" s="25" t="n"/>
      <c r="L120" s="26" t="n"/>
      <c r="M120" s="29" t="str">
        <f>IF(E120="","",IFERROR(MATCH(E120,Funil!$B$7:$B$11,0),""))</f>
        <v/>
      </c>
    </row>
    <row r="121">
      <c r="B121" s="25" t="n"/>
      <c r="C121" s="26" t="n"/>
      <c r="D121" s="26" t="n"/>
      <c r="E121" s="26" t="n"/>
      <c r="F121" s="26" t="n"/>
      <c r="G121" s="27" t="n"/>
      <c r="H121" s="28" t="str">
        <f>IF(M121="","",IF(F121="Perdida",0,IF(F121="Ganha",1,INDEX(Funil!$C$7:$C$11,M121))))</f>
        <v/>
      </c>
      <c r="I121" s="11" t="str">
        <f>IF(OR(G121="",H121=""),"",G121*H121)</f>
        <v/>
      </c>
      <c r="J121" s="26" t="n"/>
      <c r="K121" s="25" t="n"/>
      <c r="L121" s="26" t="n"/>
      <c r="M121" s="29" t="str">
        <f>IF(E121="","",IFERROR(MATCH(E121,Funil!$B$7:$B$11,0),""))</f>
        <v/>
      </c>
    </row>
    <row r="122">
      <c r="B122" s="25" t="n"/>
      <c r="C122" s="26" t="n"/>
      <c r="D122" s="26" t="n"/>
      <c r="E122" s="26" t="n"/>
      <c r="F122" s="26" t="n"/>
      <c r="G122" s="27" t="n"/>
      <c r="H122" s="28" t="str">
        <f>IF(M122="","",IF(F122="Perdida",0,IF(F122="Ganha",1,INDEX(Funil!$C$7:$C$11,M122))))</f>
        <v/>
      </c>
      <c r="I122" s="11" t="str">
        <f>IF(OR(G122="",H122=""),"",G122*H122)</f>
        <v/>
      </c>
      <c r="J122" s="26" t="n"/>
      <c r="K122" s="25" t="n"/>
      <c r="L122" s="26" t="n"/>
      <c r="M122" s="29" t="str">
        <f>IF(E122="","",IFERROR(MATCH(E122,Funil!$B$7:$B$11,0),""))</f>
        <v/>
      </c>
    </row>
    <row r="123">
      <c r="B123" s="25" t="n"/>
      <c r="C123" s="26" t="n"/>
      <c r="D123" s="26" t="n"/>
      <c r="E123" s="26" t="n"/>
      <c r="F123" s="26" t="n"/>
      <c r="G123" s="27" t="n"/>
      <c r="H123" s="28" t="str">
        <f>IF(M123="","",IF(F123="Perdida",0,IF(F123="Ganha",1,INDEX(Funil!$C$7:$C$11,M123))))</f>
        <v/>
      </c>
      <c r="I123" s="11" t="str">
        <f>IF(OR(G123="",H123=""),"",G123*H123)</f>
        <v/>
      </c>
      <c r="J123" s="26" t="n"/>
      <c r="K123" s="25" t="n"/>
      <c r="L123" s="26" t="n"/>
      <c r="M123" s="29" t="str">
        <f>IF(E123="","",IFERROR(MATCH(E123,Funil!$B$7:$B$11,0),""))</f>
        <v/>
      </c>
    </row>
    <row r="124">
      <c r="B124" s="25" t="n"/>
      <c r="C124" s="26" t="n"/>
      <c r="D124" s="26" t="n"/>
      <c r="E124" s="26" t="n"/>
      <c r="F124" s="26" t="n"/>
      <c r="G124" s="27" t="n"/>
      <c r="H124" s="28" t="str">
        <f>IF(M124="","",IF(F124="Perdida",0,IF(F124="Ganha",1,INDEX(Funil!$C$7:$C$11,M124))))</f>
        <v/>
      </c>
      <c r="I124" s="11" t="str">
        <f>IF(OR(G124="",H124=""),"",G124*H124)</f>
        <v/>
      </c>
      <c r="J124" s="26" t="n"/>
      <c r="K124" s="25" t="n"/>
      <c r="L124" s="26" t="n"/>
      <c r="M124" s="29" t="str">
        <f>IF(E124="","",IFERROR(MATCH(E124,Funil!$B$7:$B$11,0),""))</f>
        <v/>
      </c>
    </row>
    <row r="125">
      <c r="B125" s="25" t="n"/>
      <c r="C125" s="26" t="n"/>
      <c r="D125" s="26" t="n"/>
      <c r="E125" s="26" t="n"/>
      <c r="F125" s="26" t="n"/>
      <c r="G125" s="27" t="n"/>
      <c r="H125" s="28" t="str">
        <f>IF(M125="","",IF(F125="Perdida",0,IF(F125="Ganha",1,INDEX(Funil!$C$7:$C$11,M125))))</f>
        <v/>
      </c>
      <c r="I125" s="11" t="str">
        <f>IF(OR(G125="",H125=""),"",G125*H125)</f>
        <v/>
      </c>
      <c r="J125" s="26" t="n"/>
      <c r="K125" s="25" t="n"/>
      <c r="L125" s="26" t="n"/>
      <c r="M125" s="29" t="str">
        <f>IF(E125="","",IFERROR(MATCH(E125,Funil!$B$7:$B$11,0),""))</f>
        <v/>
      </c>
    </row>
    <row r="126">
      <c r="B126" s="25" t="n"/>
      <c r="C126" s="26" t="n"/>
      <c r="D126" s="26" t="n"/>
      <c r="E126" s="26" t="n"/>
      <c r="F126" s="26" t="n"/>
      <c r="G126" s="27" t="n"/>
      <c r="H126" s="28" t="str">
        <f>IF(M126="","",IF(F126="Perdida",0,IF(F126="Ganha",1,INDEX(Funil!$C$7:$C$11,M126))))</f>
        <v/>
      </c>
      <c r="I126" s="11" t="str">
        <f>IF(OR(G126="",H126=""),"",G126*H126)</f>
        <v/>
      </c>
      <c r="J126" s="26" t="n"/>
      <c r="K126" s="25" t="n"/>
      <c r="L126" s="26" t="n"/>
      <c r="M126" s="29" t="str">
        <f>IF(E126="","",IFERROR(MATCH(E126,Funil!$B$7:$B$11,0),""))</f>
        <v/>
      </c>
    </row>
    <row r="127">
      <c r="B127" s="25" t="n"/>
      <c r="C127" s="26" t="n"/>
      <c r="D127" s="26" t="n"/>
      <c r="E127" s="26" t="n"/>
      <c r="F127" s="26" t="n"/>
      <c r="G127" s="27" t="n"/>
      <c r="H127" s="28" t="str">
        <f>IF(M127="","",IF(F127="Perdida",0,IF(F127="Ganha",1,INDEX(Funil!$C$7:$C$11,M127))))</f>
        <v/>
      </c>
      <c r="I127" s="11" t="str">
        <f>IF(OR(G127="",H127=""),"",G127*H127)</f>
        <v/>
      </c>
      <c r="J127" s="26" t="n"/>
      <c r="K127" s="25" t="n"/>
      <c r="L127" s="26" t="n"/>
      <c r="M127" s="29" t="str">
        <f>IF(E127="","",IFERROR(MATCH(E127,Funil!$B$7:$B$11,0),""))</f>
        <v/>
      </c>
    </row>
    <row r="128">
      <c r="B128" s="25" t="n"/>
      <c r="C128" s="26" t="n"/>
      <c r="D128" s="26" t="n"/>
      <c r="E128" s="26" t="n"/>
      <c r="F128" s="26" t="n"/>
      <c r="G128" s="27" t="n"/>
      <c r="H128" s="28" t="str">
        <f>IF(M128="","",IF(F128="Perdida",0,IF(F128="Ganha",1,INDEX(Funil!$C$7:$C$11,M128))))</f>
        <v/>
      </c>
      <c r="I128" s="11" t="str">
        <f>IF(OR(G128="",H128=""),"",G128*H128)</f>
        <v/>
      </c>
      <c r="J128" s="26" t="n"/>
      <c r="K128" s="25" t="n"/>
      <c r="L128" s="26" t="n"/>
      <c r="M128" s="29" t="str">
        <f>IF(E128="","",IFERROR(MATCH(E128,Funil!$B$7:$B$11,0),""))</f>
        <v/>
      </c>
    </row>
    <row r="129">
      <c r="B129" s="25" t="n"/>
      <c r="C129" s="26" t="n"/>
      <c r="D129" s="26" t="n"/>
      <c r="E129" s="26" t="n"/>
      <c r="F129" s="26" t="n"/>
      <c r="G129" s="27" t="n"/>
      <c r="H129" s="28" t="str">
        <f>IF(M129="","",IF(F129="Perdida",0,IF(F129="Ganha",1,INDEX(Funil!$C$7:$C$11,M129))))</f>
        <v/>
      </c>
      <c r="I129" s="11" t="str">
        <f>IF(OR(G129="",H129=""),"",G129*H129)</f>
        <v/>
      </c>
      <c r="J129" s="26" t="n"/>
      <c r="K129" s="25" t="n"/>
      <c r="L129" s="26" t="n"/>
      <c r="M129" s="29" t="str">
        <f>IF(E129="","",IFERROR(MATCH(E129,Funil!$B$7:$B$11,0),""))</f>
        <v/>
      </c>
    </row>
    <row r="130">
      <c r="B130" s="25" t="n"/>
      <c r="C130" s="26" t="n"/>
      <c r="D130" s="26" t="n"/>
      <c r="E130" s="26" t="n"/>
      <c r="F130" s="26" t="n"/>
      <c r="G130" s="27" t="n"/>
      <c r="H130" s="28" t="str">
        <f>IF(M130="","",IF(F130="Perdida",0,IF(F130="Ganha",1,INDEX(Funil!$C$7:$C$11,M130))))</f>
        <v/>
      </c>
      <c r="I130" s="11" t="str">
        <f>IF(OR(G130="",H130=""),"",G130*H130)</f>
        <v/>
      </c>
      <c r="J130" s="26" t="n"/>
      <c r="K130" s="25" t="n"/>
      <c r="L130" s="26" t="n"/>
      <c r="M130" s="29" t="str">
        <f>IF(E130="","",IFERROR(MATCH(E130,Funil!$B$7:$B$11,0),""))</f>
        <v/>
      </c>
    </row>
    <row r="131">
      <c r="B131" s="25" t="n"/>
      <c r="C131" s="26" t="n"/>
      <c r="D131" s="26" t="n"/>
      <c r="E131" s="26" t="n"/>
      <c r="F131" s="26" t="n"/>
      <c r="G131" s="27" t="n"/>
      <c r="H131" s="28" t="str">
        <f>IF(M131="","",IF(F131="Perdida",0,IF(F131="Ganha",1,INDEX(Funil!$C$7:$C$11,M131))))</f>
        <v/>
      </c>
      <c r="I131" s="11" t="str">
        <f>IF(OR(G131="",H131=""),"",G131*H131)</f>
        <v/>
      </c>
      <c r="J131" s="26" t="n"/>
      <c r="K131" s="25" t="n"/>
      <c r="L131" s="26" t="n"/>
      <c r="M131" s="29" t="str">
        <f>IF(E131="","",IFERROR(MATCH(E131,Funil!$B$7:$B$11,0),""))</f>
        <v/>
      </c>
    </row>
    <row r="132">
      <c r="B132" s="25" t="n"/>
      <c r="C132" s="26" t="n"/>
      <c r="D132" s="26" t="n"/>
      <c r="E132" s="26" t="n"/>
      <c r="F132" s="26" t="n"/>
      <c r="G132" s="27" t="n"/>
      <c r="H132" s="28" t="str">
        <f>IF(M132="","",IF(F132="Perdida",0,IF(F132="Ganha",1,INDEX(Funil!$C$7:$C$11,M132))))</f>
        <v/>
      </c>
      <c r="I132" s="11" t="str">
        <f>IF(OR(G132="",H132=""),"",G132*H132)</f>
        <v/>
      </c>
      <c r="J132" s="26" t="n"/>
      <c r="K132" s="25" t="n"/>
      <c r="L132" s="26" t="n"/>
      <c r="M132" s="29" t="str">
        <f>IF(E132="","",IFERROR(MATCH(E132,Funil!$B$7:$B$11,0),""))</f>
        <v/>
      </c>
    </row>
    <row r="133">
      <c r="B133" s="25" t="n"/>
      <c r="C133" s="26" t="n"/>
      <c r="D133" s="26" t="n"/>
      <c r="E133" s="26" t="n"/>
      <c r="F133" s="26" t="n"/>
      <c r="G133" s="27" t="n"/>
      <c r="H133" s="28" t="str">
        <f>IF(M133="","",IF(F133="Perdida",0,IF(F133="Ganha",1,INDEX(Funil!$C$7:$C$11,M133))))</f>
        <v/>
      </c>
      <c r="I133" s="11" t="str">
        <f>IF(OR(G133="",H133=""),"",G133*H133)</f>
        <v/>
      </c>
      <c r="J133" s="26" t="n"/>
      <c r="K133" s="25" t="n"/>
      <c r="L133" s="26" t="n"/>
      <c r="M133" s="29" t="str">
        <f>IF(E133="","",IFERROR(MATCH(E133,Funil!$B$7:$B$11,0),""))</f>
        <v/>
      </c>
    </row>
    <row r="134">
      <c r="B134" s="25" t="n"/>
      <c r="C134" s="26" t="n"/>
      <c r="D134" s="26" t="n"/>
      <c r="E134" s="26" t="n"/>
      <c r="F134" s="26" t="n"/>
      <c r="G134" s="27" t="n"/>
      <c r="H134" s="28" t="str">
        <f>IF(M134="","",IF(F134="Perdida",0,IF(F134="Ganha",1,INDEX(Funil!$C$7:$C$11,M134))))</f>
        <v/>
      </c>
      <c r="I134" s="11" t="str">
        <f>IF(OR(G134="",H134=""),"",G134*H134)</f>
        <v/>
      </c>
      <c r="J134" s="26" t="n"/>
      <c r="K134" s="25" t="n"/>
      <c r="L134" s="26" t="n"/>
      <c r="M134" s="29" t="str">
        <f>IF(E134="","",IFERROR(MATCH(E134,Funil!$B$7:$B$11,0),""))</f>
        <v/>
      </c>
    </row>
    <row r="135">
      <c r="B135" s="25" t="n"/>
      <c r="C135" s="26" t="n"/>
      <c r="D135" s="26" t="n"/>
      <c r="E135" s="26" t="n"/>
      <c r="F135" s="26" t="n"/>
      <c r="G135" s="27" t="n"/>
      <c r="H135" s="28" t="str">
        <f>IF(M135="","",IF(F135="Perdida",0,IF(F135="Ganha",1,INDEX(Funil!$C$7:$C$11,M135))))</f>
        <v/>
      </c>
      <c r="I135" s="11" t="str">
        <f>IF(OR(G135="",H135=""),"",G135*H135)</f>
        <v/>
      </c>
      <c r="J135" s="26" t="n"/>
      <c r="K135" s="25" t="n"/>
      <c r="L135" s="26" t="n"/>
      <c r="M135" s="29" t="str">
        <f>IF(E135="","",IFERROR(MATCH(E135,Funil!$B$7:$B$11,0),""))</f>
        <v/>
      </c>
    </row>
    <row r="136">
      <c r="B136" s="25" t="n"/>
      <c r="C136" s="26" t="n"/>
      <c r="D136" s="26" t="n"/>
      <c r="E136" s="26" t="n"/>
      <c r="F136" s="26" t="n"/>
      <c r="G136" s="27" t="n"/>
      <c r="H136" s="28" t="str">
        <f>IF(M136="","",IF(F136="Perdida",0,IF(F136="Ganha",1,INDEX(Funil!$C$7:$C$11,M136))))</f>
        <v/>
      </c>
      <c r="I136" s="11" t="str">
        <f>IF(OR(G136="",H136=""),"",G136*H136)</f>
        <v/>
      </c>
      <c r="J136" s="26" t="n"/>
      <c r="K136" s="25" t="n"/>
      <c r="L136" s="26" t="n"/>
      <c r="M136" s="29" t="str">
        <f>IF(E136="","",IFERROR(MATCH(E136,Funil!$B$7:$B$11,0),""))</f>
        <v/>
      </c>
    </row>
    <row r="137">
      <c r="B137" s="25" t="n"/>
      <c r="C137" s="26" t="n"/>
      <c r="D137" s="26" t="n"/>
      <c r="E137" s="26" t="n"/>
      <c r="F137" s="26" t="n"/>
      <c r="G137" s="27" t="n"/>
      <c r="H137" s="28" t="str">
        <f>IF(M137="","",IF(F137="Perdida",0,IF(F137="Ganha",1,INDEX(Funil!$C$7:$C$11,M137))))</f>
        <v/>
      </c>
      <c r="I137" s="11" t="str">
        <f>IF(OR(G137="",H137=""),"",G137*H137)</f>
        <v/>
      </c>
      <c r="J137" s="26" t="n"/>
      <c r="K137" s="25" t="n"/>
      <c r="L137" s="26" t="n"/>
      <c r="M137" s="29" t="str">
        <f>IF(E137="","",IFERROR(MATCH(E137,Funil!$B$7:$B$11,0),""))</f>
        <v/>
      </c>
    </row>
    <row r="138">
      <c r="B138" s="25" t="n"/>
      <c r="C138" s="26" t="n"/>
      <c r="D138" s="26" t="n"/>
      <c r="E138" s="26" t="n"/>
      <c r="F138" s="26" t="n"/>
      <c r="G138" s="27" t="n"/>
      <c r="H138" s="28" t="str">
        <f>IF(M138="","",IF(F138="Perdida",0,IF(F138="Ganha",1,INDEX(Funil!$C$7:$C$11,M138))))</f>
        <v/>
      </c>
      <c r="I138" s="11" t="str">
        <f>IF(OR(G138="",H138=""),"",G138*H138)</f>
        <v/>
      </c>
      <c r="J138" s="26" t="n"/>
      <c r="K138" s="25" t="n"/>
      <c r="L138" s="26" t="n"/>
      <c r="M138" s="29" t="str">
        <f>IF(E138="","",IFERROR(MATCH(E138,Funil!$B$7:$B$11,0),""))</f>
        <v/>
      </c>
    </row>
    <row r="139">
      <c r="B139" s="25" t="n"/>
      <c r="C139" s="26" t="n"/>
      <c r="D139" s="26" t="n"/>
      <c r="E139" s="26" t="n"/>
      <c r="F139" s="26" t="n"/>
      <c r="G139" s="27" t="n"/>
      <c r="H139" s="28" t="str">
        <f>IF(M139="","",IF(F139="Perdida",0,IF(F139="Ganha",1,INDEX(Funil!$C$7:$C$11,M139))))</f>
        <v/>
      </c>
      <c r="I139" s="11" t="str">
        <f>IF(OR(G139="",H139=""),"",G139*H139)</f>
        <v/>
      </c>
      <c r="J139" s="26" t="n"/>
      <c r="K139" s="25" t="n"/>
      <c r="L139" s="26" t="n"/>
      <c r="M139" s="29" t="str">
        <f>IF(E139="","",IFERROR(MATCH(E139,Funil!$B$7:$B$11,0),""))</f>
        <v/>
      </c>
    </row>
    <row r="140">
      <c r="B140" s="25" t="n"/>
      <c r="C140" s="26" t="n"/>
      <c r="D140" s="26" t="n"/>
      <c r="E140" s="26" t="n"/>
      <c r="F140" s="26" t="n"/>
      <c r="G140" s="27" t="n"/>
      <c r="H140" s="28" t="str">
        <f>IF(M140="","",IF(F140="Perdida",0,IF(F140="Ganha",1,INDEX(Funil!$C$7:$C$11,M140))))</f>
        <v/>
      </c>
      <c r="I140" s="11" t="str">
        <f>IF(OR(G140="",H140=""),"",G140*H140)</f>
        <v/>
      </c>
      <c r="J140" s="26" t="n"/>
      <c r="K140" s="25" t="n"/>
      <c r="L140" s="26" t="n"/>
      <c r="M140" s="29" t="str">
        <f>IF(E140="","",IFERROR(MATCH(E140,Funil!$B$7:$B$11,0),""))</f>
        <v/>
      </c>
    </row>
    <row r="141">
      <c r="B141" s="25" t="n"/>
      <c r="C141" s="26" t="n"/>
      <c r="D141" s="26" t="n"/>
      <c r="E141" s="26" t="n"/>
      <c r="F141" s="26" t="n"/>
      <c r="G141" s="27" t="n"/>
      <c r="H141" s="28" t="str">
        <f>IF(M141="","",IF(F141="Perdida",0,IF(F141="Ganha",1,INDEX(Funil!$C$7:$C$11,M141))))</f>
        <v/>
      </c>
      <c r="I141" s="11" t="str">
        <f>IF(OR(G141="",H141=""),"",G141*H141)</f>
        <v/>
      </c>
      <c r="J141" s="26" t="n"/>
      <c r="K141" s="25" t="n"/>
      <c r="L141" s="26" t="n"/>
      <c r="M141" s="29" t="str">
        <f>IF(E141="","",IFERROR(MATCH(E141,Funil!$B$7:$B$11,0),""))</f>
        <v/>
      </c>
    </row>
    <row r="142">
      <c r="B142" s="25" t="n"/>
      <c r="C142" s="26" t="n"/>
      <c r="D142" s="26" t="n"/>
      <c r="E142" s="26" t="n"/>
      <c r="F142" s="26" t="n"/>
      <c r="G142" s="27" t="n"/>
      <c r="H142" s="28" t="str">
        <f>IF(M142="","",IF(F142="Perdida",0,IF(F142="Ganha",1,INDEX(Funil!$C$7:$C$11,M142))))</f>
        <v/>
      </c>
      <c r="I142" s="11" t="str">
        <f>IF(OR(G142="",H142=""),"",G142*H142)</f>
        <v/>
      </c>
      <c r="J142" s="26" t="n"/>
      <c r="K142" s="25" t="n"/>
      <c r="L142" s="26" t="n"/>
      <c r="M142" s="29" t="str">
        <f>IF(E142="","",IFERROR(MATCH(E142,Funil!$B$7:$B$11,0),""))</f>
        <v/>
      </c>
    </row>
    <row r="143">
      <c r="B143" s="25" t="n"/>
      <c r="C143" s="26" t="n"/>
      <c r="D143" s="26" t="n"/>
      <c r="E143" s="26" t="n"/>
      <c r="F143" s="26" t="n"/>
      <c r="G143" s="27" t="n"/>
      <c r="H143" s="28" t="str">
        <f>IF(M143="","",IF(F143="Perdida",0,IF(F143="Ganha",1,INDEX(Funil!$C$7:$C$11,M143))))</f>
        <v/>
      </c>
      <c r="I143" s="11" t="str">
        <f>IF(OR(G143="",H143=""),"",G143*H143)</f>
        <v/>
      </c>
      <c r="J143" s="26" t="n"/>
      <c r="K143" s="25" t="n"/>
      <c r="L143" s="26" t="n"/>
      <c r="M143" s="29" t="str">
        <f>IF(E143="","",IFERROR(MATCH(E143,Funil!$B$7:$B$11,0),""))</f>
        <v/>
      </c>
    </row>
    <row r="144">
      <c r="B144" s="25" t="n"/>
      <c r="C144" s="26" t="n"/>
      <c r="D144" s="26" t="n"/>
      <c r="E144" s="26" t="n"/>
      <c r="F144" s="26" t="n"/>
      <c r="G144" s="27" t="n"/>
      <c r="H144" s="28" t="str">
        <f>IF(M144="","",IF(F144="Perdida",0,IF(F144="Ganha",1,INDEX(Funil!$C$7:$C$11,M144))))</f>
        <v/>
      </c>
      <c r="I144" s="11" t="str">
        <f>IF(OR(G144="",H144=""),"",G144*H144)</f>
        <v/>
      </c>
      <c r="J144" s="26" t="n"/>
      <c r="K144" s="25" t="n"/>
      <c r="L144" s="26" t="n"/>
      <c r="M144" s="29" t="str">
        <f>IF(E144="","",IFERROR(MATCH(E144,Funil!$B$7:$B$11,0),""))</f>
        <v/>
      </c>
    </row>
    <row r="145">
      <c r="B145" s="25" t="n"/>
      <c r="C145" s="26" t="n"/>
      <c r="D145" s="26" t="n"/>
      <c r="E145" s="26" t="n"/>
      <c r="F145" s="26" t="n"/>
      <c r="G145" s="27" t="n"/>
      <c r="H145" s="28" t="str">
        <f>IF(M145="","",IF(F145="Perdida",0,IF(F145="Ganha",1,INDEX(Funil!$C$7:$C$11,M145))))</f>
        <v/>
      </c>
      <c r="I145" s="11" t="str">
        <f>IF(OR(G145="",H145=""),"",G145*H145)</f>
        <v/>
      </c>
      <c r="J145" s="26" t="n"/>
      <c r="K145" s="25" t="n"/>
      <c r="L145" s="26" t="n"/>
      <c r="M145" s="29" t="str">
        <f>IF(E145="","",IFERROR(MATCH(E145,Funil!$B$7:$B$11,0),""))</f>
        <v/>
      </c>
    </row>
    <row r="146">
      <c r="B146" s="25" t="n"/>
      <c r="C146" s="26" t="n"/>
      <c r="D146" s="26" t="n"/>
      <c r="E146" s="26" t="n"/>
      <c r="F146" s="26" t="n"/>
      <c r="G146" s="27" t="n"/>
      <c r="H146" s="28" t="str">
        <f>IF(M146="","",IF(F146="Perdida",0,IF(F146="Ganha",1,INDEX(Funil!$C$7:$C$11,M146))))</f>
        <v/>
      </c>
      <c r="I146" s="11" t="str">
        <f>IF(OR(G146="",H146=""),"",G146*H146)</f>
        <v/>
      </c>
      <c r="J146" s="26" t="n"/>
      <c r="K146" s="25" t="n"/>
      <c r="L146" s="26" t="n"/>
      <c r="M146" s="29" t="str">
        <f>IF(E146="","",IFERROR(MATCH(E146,Funil!$B$7:$B$11,0),""))</f>
        <v/>
      </c>
    </row>
    <row r="147">
      <c r="B147" s="25" t="n"/>
      <c r="C147" s="26" t="n"/>
      <c r="D147" s="26" t="n"/>
      <c r="E147" s="26" t="n"/>
      <c r="F147" s="26" t="n"/>
      <c r="G147" s="27" t="n"/>
      <c r="H147" s="28" t="str">
        <f>IF(M147="","",IF(F147="Perdida",0,IF(F147="Ganha",1,INDEX(Funil!$C$7:$C$11,M147))))</f>
        <v/>
      </c>
      <c r="I147" s="11" t="str">
        <f>IF(OR(G147="",H147=""),"",G147*H147)</f>
        <v/>
      </c>
      <c r="J147" s="26" t="n"/>
      <c r="K147" s="25" t="n"/>
      <c r="L147" s="26" t="n"/>
      <c r="M147" s="29" t="str">
        <f>IF(E147="","",IFERROR(MATCH(E147,Funil!$B$7:$B$11,0),""))</f>
        <v/>
      </c>
    </row>
    <row r="148">
      <c r="B148" s="25" t="n"/>
      <c r="C148" s="26" t="n"/>
      <c r="D148" s="26" t="n"/>
      <c r="E148" s="26" t="n"/>
      <c r="F148" s="26" t="n"/>
      <c r="G148" s="27" t="n"/>
      <c r="H148" s="28" t="str">
        <f>IF(M148="","",IF(F148="Perdida",0,IF(F148="Ganha",1,INDEX(Funil!$C$7:$C$11,M148))))</f>
        <v/>
      </c>
      <c r="I148" s="11" t="str">
        <f>IF(OR(G148="",H148=""),"",G148*H148)</f>
        <v/>
      </c>
      <c r="J148" s="26" t="n"/>
      <c r="K148" s="25" t="n"/>
      <c r="L148" s="26" t="n"/>
      <c r="M148" s="29" t="str">
        <f>IF(E148="","",IFERROR(MATCH(E148,Funil!$B$7:$B$11,0),""))</f>
        <v/>
      </c>
    </row>
    <row r="149">
      <c r="B149" s="25" t="n"/>
      <c r="C149" s="26" t="n"/>
      <c r="D149" s="26" t="n"/>
      <c r="E149" s="26" t="n"/>
      <c r="F149" s="26" t="n"/>
      <c r="G149" s="27" t="n"/>
      <c r="H149" s="28" t="str">
        <f>IF(M149="","",IF(F149="Perdida",0,IF(F149="Ganha",1,INDEX(Funil!$C$7:$C$11,M149))))</f>
        <v/>
      </c>
      <c r="I149" s="11" t="str">
        <f>IF(OR(G149="",H149=""),"",G149*H149)</f>
        <v/>
      </c>
      <c r="J149" s="26" t="n"/>
      <c r="K149" s="25" t="n"/>
      <c r="L149" s="26" t="n"/>
      <c r="M149" s="29" t="str">
        <f>IF(E149="","",IFERROR(MATCH(E149,Funil!$B$7:$B$11,0),""))</f>
        <v/>
      </c>
    </row>
    <row r="150">
      <c r="B150" s="25" t="n"/>
      <c r="C150" s="26" t="n"/>
      <c r="D150" s="26" t="n"/>
      <c r="E150" s="26" t="n"/>
      <c r="F150" s="26" t="n"/>
      <c r="G150" s="27" t="n"/>
      <c r="H150" s="28" t="str">
        <f>IF(M150="","",IF(F150="Perdida",0,IF(F150="Ganha",1,INDEX(Funil!$C$7:$C$11,M150))))</f>
        <v/>
      </c>
      <c r="I150" s="11" t="str">
        <f>IF(OR(G150="",H150=""),"",G150*H150)</f>
        <v/>
      </c>
      <c r="J150" s="26" t="n"/>
      <c r="K150" s="25" t="n"/>
      <c r="L150" s="26" t="n"/>
      <c r="M150" s="29" t="str">
        <f>IF(E150="","",IFERROR(MATCH(E150,Funil!$B$7:$B$11,0),""))</f>
        <v/>
      </c>
    </row>
    <row r="151">
      <c r="B151" s="25" t="n"/>
      <c r="C151" s="26" t="n"/>
      <c r="D151" s="26" t="n"/>
      <c r="E151" s="26" t="n"/>
      <c r="F151" s="26" t="n"/>
      <c r="G151" s="27" t="n"/>
      <c r="H151" s="28" t="str">
        <f>IF(M151="","",IF(F151="Perdida",0,IF(F151="Ganha",1,INDEX(Funil!$C$7:$C$11,M151))))</f>
        <v/>
      </c>
      <c r="I151" s="11" t="str">
        <f>IF(OR(G151="",H151=""),"",G151*H151)</f>
        <v/>
      </c>
      <c r="J151" s="26" t="n"/>
      <c r="K151" s="25" t="n"/>
      <c r="L151" s="26" t="n"/>
      <c r="M151" s="29" t="str">
        <f>IF(E151="","",IFERROR(MATCH(E151,Funil!$B$7:$B$11,0),""))</f>
        <v/>
      </c>
    </row>
    <row r="152">
      <c r="B152" s="25" t="n"/>
      <c r="C152" s="26" t="n"/>
      <c r="D152" s="26" t="n"/>
      <c r="E152" s="26" t="n"/>
      <c r="F152" s="26" t="n"/>
      <c r="G152" s="27" t="n"/>
      <c r="H152" s="28" t="str">
        <f>IF(M152="","",IF(F152="Perdida",0,IF(F152="Ganha",1,INDEX(Funil!$C$7:$C$11,M152))))</f>
        <v/>
      </c>
      <c r="I152" s="11" t="str">
        <f>IF(OR(G152="",H152=""),"",G152*H152)</f>
        <v/>
      </c>
      <c r="J152" s="26" t="n"/>
      <c r="K152" s="25" t="n"/>
      <c r="L152" s="26" t="n"/>
      <c r="M152" s="29" t="str">
        <f>IF(E152="","",IFERROR(MATCH(E152,Funil!$B$7:$B$11,0),""))</f>
        <v/>
      </c>
    </row>
    <row r="153">
      <c r="B153" s="25" t="n"/>
      <c r="C153" s="26" t="n"/>
      <c r="D153" s="26" t="n"/>
      <c r="E153" s="26" t="n"/>
      <c r="F153" s="26" t="n"/>
      <c r="G153" s="27" t="n"/>
      <c r="H153" s="28" t="str">
        <f>IF(M153="","",IF(F153="Perdida",0,IF(F153="Ganha",1,INDEX(Funil!$C$7:$C$11,M153))))</f>
        <v/>
      </c>
      <c r="I153" s="11" t="str">
        <f>IF(OR(G153="",H153=""),"",G153*H153)</f>
        <v/>
      </c>
      <c r="J153" s="26" t="n"/>
      <c r="K153" s="25" t="n"/>
      <c r="L153" s="26" t="n"/>
      <c r="M153" s="29" t="str">
        <f>IF(E153="","",IFERROR(MATCH(E153,Funil!$B$7:$B$11,0),""))</f>
        <v/>
      </c>
    </row>
    <row r="154">
      <c r="B154" s="25" t="n"/>
      <c r="C154" s="26" t="n"/>
      <c r="D154" s="26" t="n"/>
      <c r="E154" s="26" t="n"/>
      <c r="F154" s="26" t="n"/>
      <c r="G154" s="27" t="n"/>
      <c r="H154" s="28" t="str">
        <f>IF(M154="","",IF(F154="Perdida",0,IF(F154="Ganha",1,INDEX(Funil!$C$7:$C$11,M154))))</f>
        <v/>
      </c>
      <c r="I154" s="11" t="str">
        <f>IF(OR(G154="",H154=""),"",G154*H154)</f>
        <v/>
      </c>
      <c r="J154" s="26" t="n"/>
      <c r="K154" s="25" t="n"/>
      <c r="L154" s="26" t="n"/>
      <c r="M154" s="29" t="str">
        <f>IF(E154="","",IFERROR(MATCH(E154,Funil!$B$7:$B$11,0),""))</f>
        <v/>
      </c>
    </row>
    <row r="155">
      <c r="B155" s="25" t="n"/>
      <c r="C155" s="26" t="n"/>
      <c r="D155" s="26" t="n"/>
      <c r="E155" s="26" t="n"/>
      <c r="F155" s="26" t="n"/>
      <c r="G155" s="27" t="n"/>
      <c r="H155" s="28" t="str">
        <f>IF(M155="","",IF(F155="Perdida",0,IF(F155="Ganha",1,INDEX(Funil!$C$7:$C$11,M155))))</f>
        <v/>
      </c>
      <c r="I155" s="11" t="str">
        <f>IF(OR(G155="",H155=""),"",G155*H155)</f>
        <v/>
      </c>
      <c r="J155" s="26" t="n"/>
      <c r="K155" s="25" t="n"/>
      <c r="L155" s="26" t="n"/>
      <c r="M155" s="29" t="str">
        <f>IF(E155="","",IFERROR(MATCH(E155,Funil!$B$7:$B$11,0),""))</f>
        <v/>
      </c>
    </row>
    <row r="156">
      <c r="B156" s="25" t="n"/>
      <c r="C156" s="26" t="n"/>
      <c r="D156" s="26" t="n"/>
      <c r="E156" s="26" t="n"/>
      <c r="F156" s="26" t="n"/>
      <c r="G156" s="27" t="n"/>
      <c r="H156" s="28" t="str">
        <f>IF(M156="","",IF(F156="Perdida",0,IF(F156="Ganha",1,INDEX(Funil!$C$7:$C$11,M156))))</f>
        <v/>
      </c>
      <c r="I156" s="11" t="str">
        <f>IF(OR(G156="",H156=""),"",G156*H156)</f>
        <v/>
      </c>
      <c r="J156" s="26" t="n"/>
      <c r="K156" s="25" t="n"/>
      <c r="L156" s="26" t="n"/>
      <c r="M156" s="29" t="str">
        <f>IF(E156="","",IFERROR(MATCH(E156,Funil!$B$7:$B$11,0),""))</f>
        <v/>
      </c>
    </row>
    <row r="157">
      <c r="B157" s="25" t="n"/>
      <c r="C157" s="26" t="n"/>
      <c r="D157" s="26" t="n"/>
      <c r="E157" s="26" t="n"/>
      <c r="F157" s="26" t="n"/>
      <c r="G157" s="27" t="n"/>
      <c r="H157" s="28" t="str">
        <f>IF(M157="","",IF(F157="Perdida",0,IF(F157="Ganha",1,INDEX(Funil!$C$7:$C$11,M157))))</f>
        <v/>
      </c>
      <c r="I157" s="11" t="str">
        <f>IF(OR(G157="",H157=""),"",G157*H157)</f>
        <v/>
      </c>
      <c r="J157" s="26" t="n"/>
      <c r="K157" s="25" t="n"/>
      <c r="L157" s="26" t="n"/>
      <c r="M157" s="29" t="str">
        <f>IF(E157="","",IFERROR(MATCH(E157,Funil!$B$7:$B$11,0),""))</f>
        <v/>
      </c>
    </row>
    <row r="158">
      <c r="B158" s="25" t="n"/>
      <c r="C158" s="26" t="n"/>
      <c r="D158" s="26" t="n"/>
      <c r="E158" s="26" t="n"/>
      <c r="F158" s="26" t="n"/>
      <c r="G158" s="27" t="n"/>
      <c r="H158" s="28" t="str">
        <f>IF(M158="","",IF(F158="Perdida",0,IF(F158="Ganha",1,INDEX(Funil!$C$7:$C$11,M158))))</f>
        <v/>
      </c>
      <c r="I158" s="11" t="str">
        <f>IF(OR(G158="",H158=""),"",G158*H158)</f>
        <v/>
      </c>
      <c r="J158" s="26" t="n"/>
      <c r="K158" s="25" t="n"/>
      <c r="L158" s="26" t="n"/>
      <c r="M158" s="29" t="str">
        <f>IF(E158="","",IFERROR(MATCH(E158,Funil!$B$7:$B$11,0),""))</f>
        <v/>
      </c>
    </row>
    <row r="159">
      <c r="B159" s="25" t="n"/>
      <c r="C159" s="26" t="n"/>
      <c r="D159" s="26" t="n"/>
      <c r="E159" s="26" t="n"/>
      <c r="F159" s="26" t="n"/>
      <c r="G159" s="27" t="n"/>
      <c r="H159" s="28" t="str">
        <f>IF(M159="","",IF(F159="Perdida",0,IF(F159="Ganha",1,INDEX(Funil!$C$7:$C$11,M159))))</f>
        <v/>
      </c>
      <c r="I159" s="11" t="str">
        <f>IF(OR(G159="",H159=""),"",G159*H159)</f>
        <v/>
      </c>
      <c r="J159" s="26" t="n"/>
      <c r="K159" s="25" t="n"/>
      <c r="L159" s="26" t="n"/>
      <c r="M159" s="29" t="str">
        <f>IF(E159="","",IFERROR(MATCH(E159,Funil!$B$7:$B$11,0),""))</f>
        <v/>
      </c>
    </row>
    <row r="160">
      <c r="B160" s="25" t="n"/>
      <c r="C160" s="26" t="n"/>
      <c r="D160" s="26" t="n"/>
      <c r="E160" s="26" t="n"/>
      <c r="F160" s="26" t="n"/>
      <c r="G160" s="27" t="n"/>
      <c r="H160" s="28" t="str">
        <f>IF(M160="","",IF(F160="Perdida",0,IF(F160="Ganha",1,INDEX(Funil!$C$7:$C$11,M160))))</f>
        <v/>
      </c>
      <c r="I160" s="11" t="str">
        <f>IF(OR(G160="",H160=""),"",G160*H160)</f>
        <v/>
      </c>
      <c r="J160" s="26" t="n"/>
      <c r="K160" s="25" t="n"/>
      <c r="L160" s="26" t="n"/>
      <c r="M160" s="29" t="str">
        <f>IF(E160="","",IFERROR(MATCH(E160,Funil!$B$7:$B$11,0),""))</f>
        <v/>
      </c>
    </row>
    <row r="161">
      <c r="B161" s="25" t="n"/>
      <c r="C161" s="26" t="n"/>
      <c r="D161" s="26" t="n"/>
      <c r="E161" s="26" t="n"/>
      <c r="F161" s="26" t="n"/>
      <c r="G161" s="27" t="n"/>
      <c r="H161" s="28" t="str">
        <f>IF(M161="","",IF(F161="Perdida",0,IF(F161="Ganha",1,INDEX(Funil!$C$7:$C$11,M161))))</f>
        <v/>
      </c>
      <c r="I161" s="11" t="str">
        <f>IF(OR(G161="",H161=""),"",G161*H161)</f>
        <v/>
      </c>
      <c r="J161" s="26" t="n"/>
      <c r="K161" s="25" t="n"/>
      <c r="L161" s="26" t="n"/>
      <c r="M161" s="29" t="str">
        <f>IF(E161="","",IFERROR(MATCH(E161,Funil!$B$7:$B$11,0),""))</f>
        <v/>
      </c>
    </row>
    <row r="162">
      <c r="B162" s="25" t="n"/>
      <c r="C162" s="26" t="n"/>
      <c r="D162" s="26" t="n"/>
      <c r="E162" s="26" t="n"/>
      <c r="F162" s="26" t="n"/>
      <c r="G162" s="27" t="n"/>
      <c r="H162" s="28" t="str">
        <f>IF(M162="","",IF(F162="Perdida",0,IF(F162="Ganha",1,INDEX(Funil!$C$7:$C$11,M162))))</f>
        <v/>
      </c>
      <c r="I162" s="11" t="str">
        <f>IF(OR(G162="",H162=""),"",G162*H162)</f>
        <v/>
      </c>
      <c r="J162" s="26" t="n"/>
      <c r="K162" s="25" t="n"/>
      <c r="L162" s="26" t="n"/>
      <c r="M162" s="29" t="str">
        <f>IF(E162="","",IFERROR(MATCH(E162,Funil!$B$7:$B$11,0),""))</f>
        <v/>
      </c>
    </row>
    <row r="163">
      <c r="B163" s="25" t="n"/>
      <c r="C163" s="26" t="n"/>
      <c r="D163" s="26" t="n"/>
      <c r="E163" s="26" t="n"/>
      <c r="F163" s="26" t="n"/>
      <c r="G163" s="27" t="n"/>
      <c r="H163" s="28" t="str">
        <f>IF(M163="","",IF(F163="Perdida",0,IF(F163="Ganha",1,INDEX(Funil!$C$7:$C$11,M163))))</f>
        <v/>
      </c>
      <c r="I163" s="11" t="str">
        <f>IF(OR(G163="",H163=""),"",G163*H163)</f>
        <v/>
      </c>
      <c r="J163" s="26" t="n"/>
      <c r="K163" s="25" t="n"/>
      <c r="L163" s="26" t="n"/>
      <c r="M163" s="29" t="str">
        <f>IF(E163="","",IFERROR(MATCH(E163,Funil!$B$7:$B$11,0),""))</f>
        <v/>
      </c>
    </row>
    <row r="164">
      <c r="B164" s="25" t="n"/>
      <c r="C164" s="26" t="n"/>
      <c r="D164" s="26" t="n"/>
      <c r="E164" s="26" t="n"/>
      <c r="F164" s="26" t="n"/>
      <c r="G164" s="27" t="n"/>
      <c r="H164" s="28" t="str">
        <f>IF(M164="","",IF(F164="Perdida",0,IF(F164="Ganha",1,INDEX(Funil!$C$7:$C$11,M164))))</f>
        <v/>
      </c>
      <c r="I164" s="11" t="str">
        <f>IF(OR(G164="",H164=""),"",G164*H164)</f>
        <v/>
      </c>
      <c r="J164" s="26" t="n"/>
      <c r="K164" s="25" t="n"/>
      <c r="L164" s="26" t="n"/>
      <c r="M164" s="29" t="str">
        <f>IF(E164="","",IFERROR(MATCH(E164,Funil!$B$7:$B$11,0),""))</f>
        <v/>
      </c>
    </row>
    <row r="165">
      <c r="B165" s="25" t="n"/>
      <c r="C165" s="26" t="n"/>
      <c r="D165" s="26" t="n"/>
      <c r="E165" s="26" t="n"/>
      <c r="F165" s="26" t="n"/>
      <c r="G165" s="27" t="n"/>
      <c r="H165" s="28" t="str">
        <f>IF(M165="","",IF(F165="Perdida",0,IF(F165="Ganha",1,INDEX(Funil!$C$7:$C$11,M165))))</f>
        <v/>
      </c>
      <c r="I165" s="11" t="str">
        <f>IF(OR(G165="",H165=""),"",G165*H165)</f>
        <v/>
      </c>
      <c r="J165" s="26" t="n"/>
      <c r="K165" s="25" t="n"/>
      <c r="L165" s="26" t="n"/>
      <c r="M165" s="29" t="str">
        <f>IF(E165="","",IFERROR(MATCH(E165,Funil!$B$7:$B$11,0),""))</f>
        <v/>
      </c>
    </row>
    <row r="166">
      <c r="B166" s="25" t="n"/>
      <c r="C166" s="26" t="n"/>
      <c r="D166" s="26" t="n"/>
      <c r="E166" s="26" t="n"/>
      <c r="F166" s="26" t="n"/>
      <c r="G166" s="27" t="n"/>
      <c r="H166" s="28" t="str">
        <f>IF(M166="","",IF(F166="Perdida",0,IF(F166="Ganha",1,INDEX(Funil!$C$7:$C$11,M166))))</f>
        <v/>
      </c>
      <c r="I166" s="11" t="str">
        <f>IF(OR(G166="",H166=""),"",G166*H166)</f>
        <v/>
      </c>
      <c r="J166" s="26" t="n"/>
      <c r="K166" s="25" t="n"/>
      <c r="L166" s="26" t="n"/>
      <c r="M166" s="29" t="str">
        <f>IF(E166="","",IFERROR(MATCH(E166,Funil!$B$7:$B$11,0),""))</f>
        <v/>
      </c>
    </row>
    <row r="167">
      <c r="B167" s="25" t="n"/>
      <c r="C167" s="26" t="n"/>
      <c r="D167" s="26" t="n"/>
      <c r="E167" s="26" t="n"/>
      <c r="F167" s="26" t="n"/>
      <c r="G167" s="27" t="n"/>
      <c r="H167" s="28" t="str">
        <f>IF(M167="","",IF(F167="Perdida",0,IF(F167="Ganha",1,INDEX(Funil!$C$7:$C$11,M167))))</f>
        <v/>
      </c>
      <c r="I167" s="11" t="str">
        <f>IF(OR(G167="",H167=""),"",G167*H167)</f>
        <v/>
      </c>
      <c r="J167" s="26" t="n"/>
      <c r="K167" s="25" t="n"/>
      <c r="L167" s="26" t="n"/>
      <c r="M167" s="29" t="str">
        <f>IF(E167="","",IFERROR(MATCH(E167,Funil!$B$7:$B$11,0),""))</f>
        <v/>
      </c>
    </row>
    <row r="168">
      <c r="B168" s="25" t="n"/>
      <c r="C168" s="26" t="n"/>
      <c r="D168" s="26" t="n"/>
      <c r="E168" s="26" t="n"/>
      <c r="F168" s="26" t="n"/>
      <c r="G168" s="27" t="n"/>
      <c r="H168" s="28" t="str">
        <f>IF(M168="","",IF(F168="Perdida",0,IF(F168="Ganha",1,INDEX(Funil!$C$7:$C$11,M168))))</f>
        <v/>
      </c>
      <c r="I168" s="11" t="str">
        <f>IF(OR(G168="",H168=""),"",G168*H168)</f>
        <v/>
      </c>
      <c r="J168" s="26" t="n"/>
      <c r="K168" s="25" t="n"/>
      <c r="L168" s="26" t="n"/>
      <c r="M168" s="29" t="str">
        <f>IF(E168="","",IFERROR(MATCH(E168,Funil!$B$7:$B$11,0),""))</f>
        <v/>
      </c>
    </row>
    <row r="169">
      <c r="B169" s="25" t="n"/>
      <c r="C169" s="26" t="n"/>
      <c r="D169" s="26" t="n"/>
      <c r="E169" s="26" t="n"/>
      <c r="F169" s="26" t="n"/>
      <c r="G169" s="27" t="n"/>
      <c r="H169" s="28" t="str">
        <f>IF(M169="","",IF(F169="Perdida",0,IF(F169="Ganha",1,INDEX(Funil!$C$7:$C$11,M169))))</f>
        <v/>
      </c>
      <c r="I169" s="11" t="str">
        <f>IF(OR(G169="",H169=""),"",G169*H169)</f>
        <v/>
      </c>
      <c r="J169" s="26" t="n"/>
      <c r="K169" s="25" t="n"/>
      <c r="L169" s="26" t="n"/>
      <c r="M169" s="29" t="str">
        <f>IF(E169="","",IFERROR(MATCH(E169,Funil!$B$7:$B$11,0),""))</f>
        <v/>
      </c>
    </row>
    <row r="170">
      <c r="B170" s="25" t="n"/>
      <c r="C170" s="26" t="n"/>
      <c r="D170" s="26" t="n"/>
      <c r="E170" s="26" t="n"/>
      <c r="F170" s="26" t="n"/>
      <c r="G170" s="27" t="n"/>
      <c r="H170" s="28" t="str">
        <f>IF(M170="","",IF(F170="Perdida",0,IF(F170="Ganha",1,INDEX(Funil!$C$7:$C$11,M170))))</f>
        <v/>
      </c>
      <c r="I170" s="11" t="str">
        <f>IF(OR(G170="",H170=""),"",G170*H170)</f>
        <v/>
      </c>
      <c r="J170" s="26" t="n"/>
      <c r="K170" s="25" t="n"/>
      <c r="L170" s="26" t="n"/>
      <c r="M170" s="29" t="str">
        <f>IF(E170="","",IFERROR(MATCH(E170,Funil!$B$7:$B$11,0),""))</f>
        <v/>
      </c>
    </row>
    <row r="171">
      <c r="B171" s="25" t="n"/>
      <c r="C171" s="26" t="n"/>
      <c r="D171" s="26" t="n"/>
      <c r="E171" s="26" t="n"/>
      <c r="F171" s="26" t="n"/>
      <c r="G171" s="27" t="n"/>
      <c r="H171" s="28" t="str">
        <f>IF(M171="","",IF(F171="Perdida",0,IF(F171="Ganha",1,INDEX(Funil!$C$7:$C$11,M171))))</f>
        <v/>
      </c>
      <c r="I171" s="11" t="str">
        <f>IF(OR(G171="",H171=""),"",G171*H171)</f>
        <v/>
      </c>
      <c r="J171" s="26" t="n"/>
      <c r="K171" s="25" t="n"/>
      <c r="L171" s="26" t="n"/>
      <c r="M171" s="29" t="str">
        <f>IF(E171="","",IFERROR(MATCH(E171,Funil!$B$7:$B$11,0),""))</f>
        <v/>
      </c>
    </row>
    <row r="172">
      <c r="B172" s="25" t="n"/>
      <c r="C172" s="26" t="n"/>
      <c r="D172" s="26" t="n"/>
      <c r="E172" s="26" t="n"/>
      <c r="F172" s="26" t="n"/>
      <c r="G172" s="27" t="n"/>
      <c r="H172" s="28" t="str">
        <f>IF(M172="","",IF(F172="Perdida",0,IF(F172="Ganha",1,INDEX(Funil!$C$7:$C$11,M172))))</f>
        <v/>
      </c>
      <c r="I172" s="11" t="str">
        <f>IF(OR(G172="",H172=""),"",G172*H172)</f>
        <v/>
      </c>
      <c r="J172" s="26" t="n"/>
      <c r="K172" s="25" t="n"/>
      <c r="L172" s="26" t="n"/>
      <c r="M172" s="29" t="str">
        <f>IF(E172="","",IFERROR(MATCH(E172,Funil!$B$7:$B$11,0),""))</f>
        <v/>
      </c>
    </row>
    <row r="173">
      <c r="B173" s="25" t="n"/>
      <c r="C173" s="26" t="n"/>
      <c r="D173" s="26" t="n"/>
      <c r="E173" s="26" t="n"/>
      <c r="F173" s="26" t="n"/>
      <c r="G173" s="27" t="n"/>
      <c r="H173" s="28" t="str">
        <f>IF(M173="","",IF(F173="Perdida",0,IF(F173="Ganha",1,INDEX(Funil!$C$7:$C$11,M173))))</f>
        <v/>
      </c>
      <c r="I173" s="11" t="str">
        <f>IF(OR(G173="",H173=""),"",G173*H173)</f>
        <v/>
      </c>
      <c r="J173" s="26" t="n"/>
      <c r="K173" s="25" t="n"/>
      <c r="L173" s="26" t="n"/>
      <c r="M173" s="29" t="str">
        <f>IF(E173="","",IFERROR(MATCH(E173,Funil!$B$7:$B$11,0),""))</f>
        <v/>
      </c>
    </row>
    <row r="174">
      <c r="B174" s="25" t="n"/>
      <c r="C174" s="26" t="n"/>
      <c r="D174" s="26" t="n"/>
      <c r="E174" s="26" t="n"/>
      <c r="F174" s="26" t="n"/>
      <c r="G174" s="27" t="n"/>
      <c r="H174" s="28" t="str">
        <f>IF(M174="","",IF(F174="Perdida",0,IF(F174="Ganha",1,INDEX(Funil!$C$7:$C$11,M174))))</f>
        <v/>
      </c>
      <c r="I174" s="11" t="str">
        <f>IF(OR(G174="",H174=""),"",G174*H174)</f>
        <v/>
      </c>
      <c r="J174" s="26" t="n"/>
      <c r="K174" s="25" t="n"/>
      <c r="L174" s="26" t="n"/>
      <c r="M174" s="29" t="str">
        <f>IF(E174="","",IFERROR(MATCH(E174,Funil!$B$7:$B$11,0),""))</f>
        <v/>
      </c>
    </row>
    <row r="175">
      <c r="B175" s="25" t="n"/>
      <c r="C175" s="26" t="n"/>
      <c r="D175" s="26" t="n"/>
      <c r="E175" s="26" t="n"/>
      <c r="F175" s="26" t="n"/>
      <c r="G175" s="27" t="n"/>
      <c r="H175" s="28" t="str">
        <f>IF(M175="","",IF(F175="Perdida",0,IF(F175="Ganha",1,INDEX(Funil!$C$7:$C$11,M175))))</f>
        <v/>
      </c>
      <c r="I175" s="11" t="str">
        <f>IF(OR(G175="",H175=""),"",G175*H175)</f>
        <v/>
      </c>
      <c r="J175" s="26" t="n"/>
      <c r="K175" s="25" t="n"/>
      <c r="L175" s="26" t="n"/>
      <c r="M175" s="29" t="str">
        <f>IF(E175="","",IFERROR(MATCH(E175,Funil!$B$7:$B$11,0),""))</f>
        <v/>
      </c>
    </row>
    <row r="176">
      <c r="B176" s="25" t="n"/>
      <c r="C176" s="26" t="n"/>
      <c r="D176" s="26" t="n"/>
      <c r="E176" s="26" t="n"/>
      <c r="F176" s="26" t="n"/>
      <c r="G176" s="27" t="n"/>
      <c r="H176" s="28" t="str">
        <f>IF(M176="","",IF(F176="Perdida",0,IF(F176="Ganha",1,INDEX(Funil!$C$7:$C$11,M176))))</f>
        <v/>
      </c>
      <c r="I176" s="11" t="str">
        <f>IF(OR(G176="",H176=""),"",G176*H176)</f>
        <v/>
      </c>
      <c r="J176" s="26" t="n"/>
      <c r="K176" s="25" t="n"/>
      <c r="L176" s="26" t="n"/>
      <c r="M176" s="29" t="str">
        <f>IF(E176="","",IFERROR(MATCH(E176,Funil!$B$7:$B$11,0),""))</f>
        <v/>
      </c>
    </row>
    <row r="177">
      <c r="B177" s="25" t="n"/>
      <c r="C177" s="26" t="n"/>
      <c r="D177" s="26" t="n"/>
      <c r="E177" s="26" t="n"/>
      <c r="F177" s="26" t="n"/>
      <c r="G177" s="27" t="n"/>
      <c r="H177" s="28" t="str">
        <f>IF(M177="","",IF(F177="Perdida",0,IF(F177="Ganha",1,INDEX(Funil!$C$7:$C$11,M177))))</f>
        <v/>
      </c>
      <c r="I177" s="11" t="str">
        <f>IF(OR(G177="",H177=""),"",G177*H177)</f>
        <v/>
      </c>
      <c r="J177" s="26" t="n"/>
      <c r="K177" s="25" t="n"/>
      <c r="L177" s="26" t="n"/>
      <c r="M177" s="29" t="str">
        <f>IF(E177="","",IFERROR(MATCH(E177,Funil!$B$7:$B$11,0),""))</f>
        <v/>
      </c>
    </row>
    <row r="178">
      <c r="B178" s="25" t="n"/>
      <c r="C178" s="26" t="n"/>
      <c r="D178" s="26" t="n"/>
      <c r="E178" s="26" t="n"/>
      <c r="F178" s="26" t="n"/>
      <c r="G178" s="27" t="n"/>
      <c r="H178" s="28" t="str">
        <f>IF(M178="","",IF(F178="Perdida",0,IF(F178="Ganha",1,INDEX(Funil!$C$7:$C$11,M178))))</f>
        <v/>
      </c>
      <c r="I178" s="11" t="str">
        <f>IF(OR(G178="",H178=""),"",G178*H178)</f>
        <v/>
      </c>
      <c r="J178" s="26" t="n"/>
      <c r="K178" s="25" t="n"/>
      <c r="L178" s="26" t="n"/>
      <c r="M178" s="29" t="str">
        <f>IF(E178="","",IFERROR(MATCH(E178,Funil!$B$7:$B$11,0),""))</f>
        <v/>
      </c>
    </row>
    <row r="179">
      <c r="B179" s="25" t="n"/>
      <c r="C179" s="26" t="n"/>
      <c r="D179" s="26" t="n"/>
      <c r="E179" s="26" t="n"/>
      <c r="F179" s="26" t="n"/>
      <c r="G179" s="27" t="n"/>
      <c r="H179" s="28" t="str">
        <f>IF(M179="","",IF(F179="Perdida",0,IF(F179="Ganha",1,INDEX(Funil!$C$7:$C$11,M179))))</f>
        <v/>
      </c>
      <c r="I179" s="11" t="str">
        <f>IF(OR(G179="",H179=""),"",G179*H179)</f>
        <v/>
      </c>
      <c r="J179" s="26" t="n"/>
      <c r="K179" s="25" t="n"/>
      <c r="L179" s="26" t="n"/>
      <c r="M179" s="29" t="str">
        <f>IF(E179="","",IFERROR(MATCH(E179,Funil!$B$7:$B$11,0),""))</f>
        <v/>
      </c>
    </row>
    <row r="180">
      <c r="B180" s="25" t="n"/>
      <c r="C180" s="26" t="n"/>
      <c r="D180" s="26" t="n"/>
      <c r="E180" s="26" t="n"/>
      <c r="F180" s="26" t="n"/>
      <c r="G180" s="27" t="n"/>
      <c r="H180" s="28" t="str">
        <f>IF(M180="","",IF(F180="Perdida",0,IF(F180="Ganha",1,INDEX(Funil!$C$7:$C$11,M180))))</f>
        <v/>
      </c>
      <c r="I180" s="11" t="str">
        <f>IF(OR(G180="",H180=""),"",G180*H180)</f>
        <v/>
      </c>
      <c r="J180" s="26" t="n"/>
      <c r="K180" s="25" t="n"/>
      <c r="L180" s="26" t="n"/>
      <c r="M180" s="29" t="str">
        <f>IF(E180="","",IFERROR(MATCH(E180,Funil!$B$7:$B$11,0),""))</f>
        <v/>
      </c>
    </row>
    <row r="181">
      <c r="B181" s="25" t="n"/>
      <c r="C181" s="26" t="n"/>
      <c r="D181" s="26" t="n"/>
      <c r="E181" s="26" t="n"/>
      <c r="F181" s="26" t="n"/>
      <c r="G181" s="27" t="n"/>
      <c r="H181" s="28" t="str">
        <f>IF(M181="","",IF(F181="Perdida",0,IF(F181="Ganha",1,INDEX(Funil!$C$7:$C$11,M181))))</f>
        <v/>
      </c>
      <c r="I181" s="11" t="str">
        <f>IF(OR(G181="",H181=""),"",G181*H181)</f>
        <v/>
      </c>
      <c r="J181" s="26" t="n"/>
      <c r="K181" s="25" t="n"/>
      <c r="L181" s="26" t="n"/>
      <c r="M181" s="29" t="str">
        <f>IF(E181="","",IFERROR(MATCH(E181,Funil!$B$7:$B$11,0),""))</f>
        <v/>
      </c>
    </row>
    <row r="182">
      <c r="B182" s="25" t="n"/>
      <c r="C182" s="26" t="n"/>
      <c r="D182" s="26" t="n"/>
      <c r="E182" s="26" t="n"/>
      <c r="F182" s="26" t="n"/>
      <c r="G182" s="27" t="n"/>
      <c r="H182" s="28" t="str">
        <f>IF(M182="","",IF(F182="Perdida",0,IF(F182="Ganha",1,INDEX(Funil!$C$7:$C$11,M182))))</f>
        <v/>
      </c>
      <c r="I182" s="11" t="str">
        <f>IF(OR(G182="",H182=""),"",G182*H182)</f>
        <v/>
      </c>
      <c r="J182" s="26" t="n"/>
      <c r="K182" s="25" t="n"/>
      <c r="L182" s="26" t="n"/>
      <c r="M182" s="29" t="str">
        <f>IF(E182="","",IFERROR(MATCH(E182,Funil!$B$7:$B$11,0),""))</f>
        <v/>
      </c>
    </row>
    <row r="183">
      <c r="B183" s="25" t="n"/>
      <c r="C183" s="26" t="n"/>
      <c r="D183" s="26" t="n"/>
      <c r="E183" s="26" t="n"/>
      <c r="F183" s="26" t="n"/>
      <c r="G183" s="27" t="n"/>
      <c r="H183" s="28" t="str">
        <f>IF(M183="","",IF(F183="Perdida",0,IF(F183="Ganha",1,INDEX(Funil!$C$7:$C$11,M183))))</f>
        <v/>
      </c>
      <c r="I183" s="11" t="str">
        <f>IF(OR(G183="",H183=""),"",G183*H183)</f>
        <v/>
      </c>
      <c r="J183" s="26" t="n"/>
      <c r="K183" s="25" t="n"/>
      <c r="L183" s="26" t="n"/>
      <c r="M183" s="29" t="str">
        <f>IF(E183="","",IFERROR(MATCH(E183,Funil!$B$7:$B$11,0),""))</f>
        <v/>
      </c>
    </row>
    <row r="184">
      <c r="B184" s="25" t="n"/>
      <c r="C184" s="26" t="n"/>
      <c r="D184" s="26" t="n"/>
      <c r="E184" s="26" t="n"/>
      <c r="F184" s="26" t="n"/>
      <c r="G184" s="27" t="n"/>
      <c r="H184" s="28" t="str">
        <f>IF(M184="","",IF(F184="Perdida",0,IF(F184="Ganha",1,INDEX(Funil!$C$7:$C$11,M184))))</f>
        <v/>
      </c>
      <c r="I184" s="11" t="str">
        <f>IF(OR(G184="",H184=""),"",G184*H184)</f>
        <v/>
      </c>
      <c r="J184" s="26" t="n"/>
      <c r="K184" s="25" t="n"/>
      <c r="L184" s="26" t="n"/>
      <c r="M184" s="29" t="str">
        <f>IF(E184="","",IFERROR(MATCH(E184,Funil!$B$7:$B$11,0),""))</f>
        <v/>
      </c>
    </row>
    <row r="185">
      <c r="B185" s="25" t="n"/>
      <c r="C185" s="26" t="n"/>
      <c r="D185" s="26" t="n"/>
      <c r="E185" s="26" t="n"/>
      <c r="F185" s="26" t="n"/>
      <c r="G185" s="27" t="n"/>
      <c r="H185" s="28" t="str">
        <f>IF(M185="","",IF(F185="Perdida",0,IF(F185="Ganha",1,INDEX(Funil!$C$7:$C$11,M185))))</f>
        <v/>
      </c>
      <c r="I185" s="11" t="str">
        <f>IF(OR(G185="",H185=""),"",G185*H185)</f>
        <v/>
      </c>
      <c r="J185" s="26" t="n"/>
      <c r="K185" s="25" t="n"/>
      <c r="L185" s="26" t="n"/>
      <c r="M185" s="29" t="str">
        <f>IF(E185="","",IFERROR(MATCH(E185,Funil!$B$7:$B$11,0),""))</f>
        <v/>
      </c>
    </row>
    <row r="186">
      <c r="B186" s="25" t="n"/>
      <c r="C186" s="26" t="n"/>
      <c r="D186" s="26" t="n"/>
      <c r="E186" s="26" t="n"/>
      <c r="F186" s="26" t="n"/>
      <c r="G186" s="27" t="n"/>
      <c r="H186" s="28" t="str">
        <f>IF(M186="","",IF(F186="Perdida",0,IF(F186="Ganha",1,INDEX(Funil!$C$7:$C$11,M186))))</f>
        <v/>
      </c>
      <c r="I186" s="11" t="str">
        <f>IF(OR(G186="",H186=""),"",G186*H186)</f>
        <v/>
      </c>
      <c r="J186" s="26" t="n"/>
      <c r="K186" s="25" t="n"/>
      <c r="L186" s="26" t="n"/>
      <c r="M186" s="29" t="str">
        <f>IF(E186="","",IFERROR(MATCH(E186,Funil!$B$7:$B$11,0),""))</f>
        <v/>
      </c>
    </row>
    <row r="187">
      <c r="B187" s="25" t="n"/>
      <c r="C187" s="26" t="n"/>
      <c r="D187" s="26" t="n"/>
      <c r="E187" s="26" t="n"/>
      <c r="F187" s="26" t="n"/>
      <c r="G187" s="27" t="n"/>
      <c r="H187" s="28" t="str">
        <f>IF(M187="","",IF(F187="Perdida",0,IF(F187="Ganha",1,INDEX(Funil!$C$7:$C$11,M187))))</f>
        <v/>
      </c>
      <c r="I187" s="11" t="str">
        <f>IF(OR(G187="",H187=""),"",G187*H187)</f>
        <v/>
      </c>
      <c r="J187" s="26" t="n"/>
      <c r="K187" s="25" t="n"/>
      <c r="L187" s="26" t="n"/>
      <c r="M187" s="29" t="str">
        <f>IF(E187="","",IFERROR(MATCH(E187,Funil!$B$7:$B$11,0),""))</f>
        <v/>
      </c>
    </row>
    <row r="188">
      <c r="B188" s="25" t="n"/>
      <c r="C188" s="26" t="n"/>
      <c r="D188" s="26" t="n"/>
      <c r="E188" s="26" t="n"/>
      <c r="F188" s="26" t="n"/>
      <c r="G188" s="27" t="n"/>
      <c r="H188" s="28" t="str">
        <f>IF(M188="","",IF(F188="Perdida",0,IF(F188="Ganha",1,INDEX(Funil!$C$7:$C$11,M188))))</f>
        <v/>
      </c>
      <c r="I188" s="11" t="str">
        <f>IF(OR(G188="",H188=""),"",G188*H188)</f>
        <v/>
      </c>
      <c r="J188" s="26" t="n"/>
      <c r="K188" s="25" t="n"/>
      <c r="L188" s="26" t="n"/>
      <c r="M188" s="29" t="str">
        <f>IF(E188="","",IFERROR(MATCH(E188,Funil!$B$7:$B$11,0),""))</f>
        <v/>
      </c>
    </row>
    <row r="189">
      <c r="B189" s="25" t="n"/>
      <c r="C189" s="26" t="n"/>
      <c r="D189" s="26" t="n"/>
      <c r="E189" s="26" t="n"/>
      <c r="F189" s="26" t="n"/>
      <c r="G189" s="27" t="n"/>
      <c r="H189" s="28" t="str">
        <f>IF(M189="","",IF(F189="Perdida",0,IF(F189="Ganha",1,INDEX(Funil!$C$7:$C$11,M189))))</f>
        <v/>
      </c>
      <c r="I189" s="11" t="str">
        <f>IF(OR(G189="",H189=""),"",G189*H189)</f>
        <v/>
      </c>
      <c r="J189" s="26" t="n"/>
      <c r="K189" s="25" t="n"/>
      <c r="L189" s="26" t="n"/>
      <c r="M189" s="29" t="str">
        <f>IF(E189="","",IFERROR(MATCH(E189,Funil!$B$7:$B$11,0),""))</f>
        <v/>
      </c>
    </row>
    <row r="190">
      <c r="B190" s="25" t="n"/>
      <c r="C190" s="26" t="n"/>
      <c r="D190" s="26" t="n"/>
      <c r="E190" s="26" t="n"/>
      <c r="F190" s="26" t="n"/>
      <c r="G190" s="27" t="n"/>
      <c r="H190" s="28" t="str">
        <f>IF(M190="","",IF(F190="Perdida",0,IF(F190="Ganha",1,INDEX(Funil!$C$7:$C$11,M190))))</f>
        <v/>
      </c>
      <c r="I190" s="11" t="str">
        <f>IF(OR(G190="",H190=""),"",G190*H190)</f>
        <v/>
      </c>
      <c r="J190" s="26" t="n"/>
      <c r="K190" s="25" t="n"/>
      <c r="L190" s="26" t="n"/>
      <c r="M190" s="29" t="str">
        <f>IF(E190="","",IFERROR(MATCH(E190,Funil!$B$7:$B$11,0),""))</f>
        <v/>
      </c>
    </row>
    <row r="191">
      <c r="B191" s="25" t="n"/>
      <c r="C191" s="26" t="n"/>
      <c r="D191" s="26" t="n"/>
      <c r="E191" s="26" t="n"/>
      <c r="F191" s="26" t="n"/>
      <c r="G191" s="27" t="n"/>
      <c r="H191" s="28" t="str">
        <f>IF(M191="","",IF(F191="Perdida",0,IF(F191="Ganha",1,INDEX(Funil!$C$7:$C$11,M191))))</f>
        <v/>
      </c>
      <c r="I191" s="11" t="str">
        <f>IF(OR(G191="",H191=""),"",G191*H191)</f>
        <v/>
      </c>
      <c r="J191" s="26" t="n"/>
      <c r="K191" s="25" t="n"/>
      <c r="L191" s="26" t="n"/>
      <c r="M191" s="29" t="str">
        <f>IF(E191="","",IFERROR(MATCH(E191,Funil!$B$7:$B$11,0),""))</f>
        <v/>
      </c>
    </row>
    <row r="192">
      <c r="B192" s="25" t="n"/>
      <c r="C192" s="26" t="n"/>
      <c r="D192" s="26" t="n"/>
      <c r="E192" s="26" t="n"/>
      <c r="F192" s="26" t="n"/>
      <c r="G192" s="27" t="n"/>
      <c r="H192" s="28" t="str">
        <f>IF(M192="","",IF(F192="Perdida",0,IF(F192="Ganha",1,INDEX(Funil!$C$7:$C$11,M192))))</f>
        <v/>
      </c>
      <c r="I192" s="11" t="str">
        <f>IF(OR(G192="",H192=""),"",G192*H192)</f>
        <v/>
      </c>
      <c r="J192" s="26" t="n"/>
      <c r="K192" s="25" t="n"/>
      <c r="L192" s="26" t="n"/>
      <c r="M192" s="29" t="str">
        <f>IF(E192="","",IFERROR(MATCH(E192,Funil!$B$7:$B$11,0),""))</f>
        <v/>
      </c>
    </row>
    <row r="193">
      <c r="B193" s="25" t="n"/>
      <c r="C193" s="26" t="n"/>
      <c r="D193" s="26" t="n"/>
      <c r="E193" s="26" t="n"/>
      <c r="F193" s="26" t="n"/>
      <c r="G193" s="27" t="n"/>
      <c r="H193" s="28" t="str">
        <f>IF(M193="","",IF(F193="Perdida",0,IF(F193="Ganha",1,INDEX(Funil!$C$7:$C$11,M193))))</f>
        <v/>
      </c>
      <c r="I193" s="11" t="str">
        <f>IF(OR(G193="",H193=""),"",G193*H193)</f>
        <v/>
      </c>
      <c r="J193" s="26" t="n"/>
      <c r="K193" s="25" t="n"/>
      <c r="L193" s="26" t="n"/>
      <c r="M193" s="29" t="str">
        <f>IF(E193="","",IFERROR(MATCH(E193,Funil!$B$7:$B$11,0),""))</f>
        <v/>
      </c>
    </row>
    <row r="194">
      <c r="B194" s="25" t="n"/>
      <c r="C194" s="26" t="n"/>
      <c r="D194" s="26" t="n"/>
      <c r="E194" s="26" t="n"/>
      <c r="F194" s="26" t="n"/>
      <c r="G194" s="27" t="n"/>
      <c r="H194" s="28" t="str">
        <f>IF(M194="","",IF(F194="Perdida",0,IF(F194="Ganha",1,INDEX(Funil!$C$7:$C$11,M194))))</f>
        <v/>
      </c>
      <c r="I194" s="11" t="str">
        <f>IF(OR(G194="",H194=""),"",G194*H194)</f>
        <v/>
      </c>
      <c r="J194" s="26" t="n"/>
      <c r="K194" s="25" t="n"/>
      <c r="L194" s="26" t="n"/>
      <c r="M194" s="29" t="str">
        <f>IF(E194="","",IFERROR(MATCH(E194,Funil!$B$7:$B$11,0),""))</f>
        <v/>
      </c>
    </row>
    <row r="195">
      <c r="B195" s="25" t="n"/>
      <c r="C195" s="26" t="n"/>
      <c r="D195" s="26" t="n"/>
      <c r="E195" s="26" t="n"/>
      <c r="F195" s="26" t="n"/>
      <c r="G195" s="27" t="n"/>
      <c r="H195" s="28" t="str">
        <f>IF(M195="","",IF(F195="Perdida",0,IF(F195="Ganha",1,INDEX(Funil!$C$7:$C$11,M195))))</f>
        <v/>
      </c>
      <c r="I195" s="11" t="str">
        <f>IF(OR(G195="",H195=""),"",G195*H195)</f>
        <v/>
      </c>
      <c r="J195" s="26" t="n"/>
      <c r="K195" s="25" t="n"/>
      <c r="L195" s="26" t="n"/>
      <c r="M195" s="29" t="str">
        <f>IF(E195="","",IFERROR(MATCH(E195,Funil!$B$7:$B$11,0),""))</f>
        <v/>
      </c>
    </row>
    <row r="196">
      <c r="B196" s="25" t="n"/>
      <c r="C196" s="26" t="n"/>
      <c r="D196" s="26" t="n"/>
      <c r="E196" s="26" t="n"/>
      <c r="F196" s="26" t="n"/>
      <c r="G196" s="27" t="n"/>
      <c r="H196" s="28" t="str">
        <f>IF(M196="","",IF(F196="Perdida",0,IF(F196="Ganha",1,INDEX(Funil!$C$7:$C$11,M196))))</f>
        <v/>
      </c>
      <c r="I196" s="11" t="str">
        <f>IF(OR(G196="",H196=""),"",G196*H196)</f>
        <v/>
      </c>
      <c r="J196" s="26" t="n"/>
      <c r="K196" s="25" t="n"/>
      <c r="L196" s="26" t="n"/>
      <c r="M196" s="29" t="str">
        <f>IF(E196="","",IFERROR(MATCH(E196,Funil!$B$7:$B$11,0),""))</f>
        <v/>
      </c>
    </row>
    <row r="197">
      <c r="B197" s="25" t="n"/>
      <c r="C197" s="26" t="n"/>
      <c r="D197" s="26" t="n"/>
      <c r="E197" s="26" t="n"/>
      <c r="F197" s="26" t="n"/>
      <c r="G197" s="27" t="n"/>
      <c r="H197" s="28" t="str">
        <f>IF(M197="","",IF(F197="Perdida",0,IF(F197="Ganha",1,INDEX(Funil!$C$7:$C$11,M197))))</f>
        <v/>
      </c>
      <c r="I197" s="11" t="str">
        <f>IF(OR(G197="",H197=""),"",G197*H197)</f>
        <v/>
      </c>
      <c r="J197" s="26" t="n"/>
      <c r="K197" s="25" t="n"/>
      <c r="L197" s="26" t="n"/>
      <c r="M197" s="29" t="str">
        <f>IF(E197="","",IFERROR(MATCH(E197,Funil!$B$7:$B$11,0),""))</f>
        <v/>
      </c>
    </row>
    <row r="198">
      <c r="B198" s="25" t="n"/>
      <c r="C198" s="26" t="n"/>
      <c r="D198" s="26" t="n"/>
      <c r="E198" s="26" t="n"/>
      <c r="F198" s="26" t="n"/>
      <c r="G198" s="27" t="n"/>
      <c r="H198" s="28" t="str">
        <f>IF(M198="","",IF(F198="Perdida",0,IF(F198="Ganha",1,INDEX(Funil!$C$7:$C$11,M198))))</f>
        <v/>
      </c>
      <c r="I198" s="11" t="str">
        <f>IF(OR(G198="",H198=""),"",G198*H198)</f>
        <v/>
      </c>
      <c r="J198" s="26" t="n"/>
      <c r="K198" s="25" t="n"/>
      <c r="L198" s="26" t="n"/>
      <c r="M198" s="29" t="str">
        <f>IF(E198="","",IFERROR(MATCH(E198,Funil!$B$7:$B$11,0),""))</f>
        <v/>
      </c>
    </row>
    <row r="199">
      <c r="B199" s="25" t="n"/>
      <c r="C199" s="26" t="n"/>
      <c r="D199" s="26" t="n"/>
      <c r="E199" s="26" t="n"/>
      <c r="F199" s="26" t="n"/>
      <c r="G199" s="27" t="n"/>
      <c r="H199" s="28" t="str">
        <f>IF(M199="","",IF(F199="Perdida",0,IF(F199="Ganha",1,INDEX(Funil!$C$7:$C$11,M199))))</f>
        <v/>
      </c>
      <c r="I199" s="11" t="str">
        <f>IF(OR(G199="",H199=""),"",G199*H199)</f>
        <v/>
      </c>
      <c r="J199" s="26" t="n"/>
      <c r="K199" s="25" t="n"/>
      <c r="L199" s="26" t="n"/>
      <c r="M199" s="29" t="str">
        <f>IF(E199="","",IFERROR(MATCH(E199,Funil!$B$7:$B$11,0),""))</f>
        <v/>
      </c>
    </row>
    <row r="200">
      <c r="B200" s="25" t="n"/>
      <c r="C200" s="26" t="n"/>
      <c r="D200" s="26" t="n"/>
      <c r="E200" s="26" t="n"/>
      <c r="F200" s="26" t="n"/>
      <c r="G200" s="27" t="n"/>
      <c r="H200" s="28" t="str">
        <f>IF(M200="","",IF(F200="Perdida",0,IF(F200="Ganha",1,INDEX(Funil!$C$7:$C$11,M200))))</f>
        <v/>
      </c>
      <c r="I200" s="11" t="str">
        <f>IF(OR(G200="",H200=""),"",G200*H200)</f>
        <v/>
      </c>
      <c r="J200" s="26" t="n"/>
      <c r="K200" s="25" t="n"/>
      <c r="L200" s="26" t="n"/>
      <c r="M200" s="29" t="str">
        <f>IF(E200="","",IFERROR(MATCH(E200,Funil!$B$7:$B$11,0),""))</f>
        <v/>
      </c>
    </row>
    <row r="201">
      <c r="B201" s="25" t="n"/>
      <c r="C201" s="26" t="n"/>
      <c r="D201" s="26" t="n"/>
      <c r="E201" s="26" t="n"/>
      <c r="F201" s="26" t="n"/>
      <c r="G201" s="27" t="n"/>
      <c r="H201" s="28" t="str">
        <f>IF(M201="","",IF(F201="Perdida",0,IF(F201="Ganha",1,INDEX(Funil!$C$7:$C$11,M201))))</f>
        <v/>
      </c>
      <c r="I201" s="11" t="str">
        <f>IF(OR(G201="",H201=""),"",G201*H201)</f>
        <v/>
      </c>
      <c r="J201" s="26" t="n"/>
      <c r="K201" s="25" t="n"/>
      <c r="L201" s="26" t="n"/>
      <c r="M201" s="29" t="str">
        <f>IF(E201="","",IFERROR(MATCH(E201,Funil!$B$7:$B$11,0),""))</f>
        <v/>
      </c>
    </row>
    <row r="202">
      <c r="B202" s="25" t="n"/>
      <c r="C202" s="26" t="n"/>
      <c r="D202" s="26" t="n"/>
      <c r="E202" s="26" t="n"/>
      <c r="F202" s="26" t="n"/>
      <c r="G202" s="27" t="n"/>
      <c r="H202" s="28" t="str">
        <f>IF(M202="","",IF(F202="Perdida",0,IF(F202="Ganha",1,INDEX(Funil!$C$7:$C$11,M202))))</f>
        <v/>
      </c>
      <c r="I202" s="11" t="str">
        <f>IF(OR(G202="",H202=""),"",G202*H202)</f>
        <v/>
      </c>
      <c r="J202" s="26" t="n"/>
      <c r="K202" s="25" t="n"/>
      <c r="L202" s="26" t="n"/>
      <c r="M202" s="29" t="str">
        <f>IF(E202="","",IFERROR(MATCH(E202,Funil!$B$7:$B$11,0),""))</f>
        <v/>
      </c>
    </row>
    <row r="203">
      <c r="B203" s="25" t="n"/>
      <c r="C203" s="26" t="n"/>
      <c r="D203" s="26" t="n"/>
      <c r="E203" s="26" t="n"/>
      <c r="F203" s="26" t="n"/>
      <c r="G203" s="27" t="n"/>
      <c r="H203" s="28" t="str">
        <f>IF(M203="","",IF(F203="Perdida",0,IF(F203="Ganha",1,INDEX(Funil!$C$7:$C$11,M203))))</f>
        <v/>
      </c>
      <c r="I203" s="11" t="str">
        <f>IF(OR(G203="",H203=""),"",G203*H203)</f>
        <v/>
      </c>
      <c r="J203" s="26" t="n"/>
      <c r="K203" s="25" t="n"/>
      <c r="L203" s="26" t="n"/>
      <c r="M203" s="29" t="str">
        <f>IF(E203="","",IFERROR(MATCH(E203,Funil!$B$7:$B$11,0),""))</f>
        <v/>
      </c>
    </row>
    <row r="204">
      <c r="B204" s="25" t="n"/>
      <c r="C204" s="26" t="n"/>
      <c r="D204" s="26" t="n"/>
      <c r="E204" s="26" t="n"/>
      <c r="F204" s="26" t="n"/>
      <c r="G204" s="27" t="n"/>
      <c r="H204" s="28" t="str">
        <f>IF(M204="","",IF(F204="Perdida",0,IF(F204="Ganha",1,INDEX(Funil!$C$7:$C$11,M204))))</f>
        <v/>
      </c>
      <c r="I204" s="11" t="str">
        <f>IF(OR(G204="",H204=""),"",G204*H204)</f>
        <v/>
      </c>
      <c r="J204" s="26" t="n"/>
      <c r="K204" s="25" t="n"/>
      <c r="L204" s="26" t="n"/>
      <c r="M204" s="29" t="str">
        <f>IF(E204="","",IFERROR(MATCH(E204,Funil!$B$7:$B$11,0),""))</f>
        <v/>
      </c>
    </row>
    <row r="205">
      <c r="B205" s="25" t="n"/>
      <c r="C205" s="26" t="n"/>
      <c r="D205" s="26" t="n"/>
      <c r="E205" s="26" t="n"/>
      <c r="F205" s="26" t="n"/>
      <c r="G205" s="27" t="n"/>
      <c r="H205" s="28" t="str">
        <f>IF(M205="","",IF(F205="Perdida",0,IF(F205="Ganha",1,INDEX(Funil!$C$7:$C$11,M205))))</f>
        <v/>
      </c>
      <c r="I205" s="11" t="str">
        <f>IF(OR(G205="",H205=""),"",G205*H205)</f>
        <v/>
      </c>
      <c r="J205" s="26" t="n"/>
      <c r="K205" s="25" t="n"/>
      <c r="L205" s="26" t="n"/>
      <c r="M205" s="29" t="str">
        <f>IF(E205="","",IFERROR(MATCH(E205,Funil!$B$7:$B$11,0),""))</f>
        <v/>
      </c>
    </row>
    <row r="206">
      <c r="B206" s="25" t="n"/>
      <c r="C206" s="26" t="n"/>
      <c r="D206" s="26" t="n"/>
      <c r="E206" s="26" t="n"/>
      <c r="F206" s="26" t="n"/>
      <c r="G206" s="27" t="n"/>
      <c r="H206" s="28" t="str">
        <f>IF(M206="","",IF(F206="Perdida",0,IF(F206="Ganha",1,INDEX(Funil!$C$7:$C$11,M206))))</f>
        <v/>
      </c>
      <c r="I206" s="11" t="str">
        <f>IF(OR(G206="",H206=""),"",G206*H206)</f>
        <v/>
      </c>
      <c r="J206" s="26" t="n"/>
      <c r="K206" s="25" t="n"/>
      <c r="L206" s="26" t="n"/>
      <c r="M206" s="29" t="str">
        <f>IF(E206="","",IFERROR(MATCH(E206,Funil!$B$7:$B$11,0),""))</f>
        <v/>
      </c>
    </row>
  </sheetData>
  <autoFilter ref="B6:M206"/>
  <mergeCells count="3">
    <mergeCell ref="D4:M4"/>
    <mergeCell ref="B2:M2"/>
    <mergeCell ref="B1:M1"/>
  </mergeCells>
  <conditionalFormatting sqref="B7:L206">
    <cfRule type="expression" priority="1" dxfId="0">
      <formula>$F7="Perdida"</formula>
    </cfRule>
  </conditionalFormatting>
  <conditionalFormatting sqref="F7:F206">
    <cfRule type="expression" priority="2" dxfId="1">
      <formula>$F7="Ganha"</formula>
    </cfRule>
  </conditionalFormatting>
  <dataValidations count="3">
    <dataValidation sqref="E7:E206" showDropDown="0" showInputMessage="0" showErrorMessage="1" allowBlank="1" errorTitle="Opção inválida" error="Escolha uma etapa da lista (os nomes ficam na aba Funil)." type="list">
      <formula1>Funil!$B$7:$B$11</formula1>
    </dataValidation>
    <dataValidation sqref="F7:F206" showDropDown="0" showInputMessage="0" showErrorMessage="1" allowBlank="0" errorTitle="Opção inválida" error="Escolha Aberta, Ganha ou Perdida." type="list">
      <formula1>"Aberta,Ganha,Perdida"</formula1>
    </dataValidation>
    <dataValidation sqref="G7:G206" showDropDown="0" showInputMessage="0" showErrorMessage="1" allowBlank="1" errorTitle="Valor inválido" error="Digite um valor em reais, sem sinal de menos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B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4" customWidth="1" min="2" max="2"/>
  </cols>
  <sheetData>
    <row r="1" ht="36" customHeight="1">
      <c r="B1" s="1" t="inlineStr">
        <is>
          <t>DIG · Como usar o Funil de vendas simples</t>
        </is>
      </c>
    </row>
    <row r="3" ht="24" customHeight="1">
      <c r="B3" s="17" t="inlineStr">
        <is>
          <t>Para que serve</t>
        </is>
      </c>
    </row>
    <row r="4" ht="51" customHeight="1">
      <c r="B4" s="30" t="inlineStr">
        <is>
          <t>O funil mostra onde estão as vendas que ainda não aconteceram: quantas oportunidades há em cada etapa, quanto valem, quanto devem virar receita e em que etapa os negócios mais se perdem.</t>
        </is>
      </c>
    </row>
    <row r="6" ht="24" customHeight="1">
      <c r="B6" s="17" t="inlineStr">
        <is>
          <t>Passo a passo</t>
        </is>
      </c>
    </row>
    <row r="7" ht="36" customHeight="1">
      <c r="B7" s="30" t="inlineStr">
        <is>
          <t>1. Na aba Funil, ajuste os nomes das etapas e a probabilidade de fechar de cada uma. Os números que vêm preenchidos são só um ponto de partida.</t>
        </is>
      </c>
    </row>
    <row r="8" ht="36" customHeight="1">
      <c r="B8" s="30" t="inlineStr">
        <is>
          <t>2. Na aba Oportunidades, cadastre cada negociação: data, cliente, etapa, situação (Aberta, Ganha ou Perdida) e valor estimado.</t>
        </is>
      </c>
    </row>
    <row r="9" ht="51" customHeight="1">
      <c r="B9" s="30" t="inlineStr">
        <is>
          <t>3. Quando o negócio avançar, mude a etapa. Quando ganhar, deixe a etapa em Fechamento e a situação em Ganha. Quando perder, mantenha a etapa em que ele parou e mude a situação para Perdida.</t>
        </is>
      </c>
    </row>
    <row r="10" ht="36" customHeight="1">
      <c r="B10" s="30" t="inlineStr">
        <is>
          <t>4. Volte à aba Funil: ela mostra o valor em aberto, a receita prevista e a conversão de cada etapa.</t>
        </is>
      </c>
    </row>
    <row r="11" ht="36" customHeight="1">
      <c r="B11" s="30" t="inlineStr">
        <is>
          <t>5. Antes de começar, apague os exemplos da aba Oportunidades: selecione B7:G16 e aperte Delete, depois faça o mesmo em J7:L16.</t>
        </is>
      </c>
    </row>
    <row r="13" ht="24" customHeight="1">
      <c r="B13" s="17" t="inlineStr">
        <is>
          <t>Como a conta é feita</t>
        </is>
      </c>
    </row>
    <row r="14" ht="21" customHeight="1">
      <c r="B14" s="30" t="inlineStr">
        <is>
          <t>Receita prevista = valor estimado × probabilidade da etapa (100% se ganha, 0% se perdida).</t>
        </is>
      </c>
    </row>
    <row r="15" ht="21" customHeight="1">
      <c r="B15" s="30" t="inlineStr">
        <is>
          <t>Chegaram até a etapa = oportunidades cuja etapa mais avançada é essa ou uma posterior.</t>
        </is>
      </c>
    </row>
    <row r="16" ht="21" customHeight="1">
      <c r="B16" s="30" t="inlineStr">
        <is>
          <t>Passaram para a etapa seguinte = chegaram à próxima etapa ÷ chegaram a esta.</t>
        </is>
      </c>
    </row>
    <row r="17" ht="36" customHeight="1">
      <c r="B17" s="30" t="inlineStr">
        <is>
          <t>Exemplo: das 10 oportunidades de exemplo, 8 passaram da prospecção para a qualificação (80%).</t>
        </is>
      </c>
    </row>
    <row r="19" ht="24" customHeight="1">
      <c r="B19" s="17" t="inlineStr">
        <is>
          <t>Dicas</t>
        </is>
      </c>
    </row>
    <row r="20" ht="36" customHeight="1">
      <c r="B20" s="30" t="inlineStr">
        <is>
          <t>• Revise o funil toda semana com a equipe: a coluna Próximo passo evita negociação esquecida.</t>
        </is>
      </c>
    </row>
    <row r="21" ht="36" customHeight="1">
      <c r="B21" s="30" t="inlineStr">
        <is>
          <t>• Use os filtros do cabeçalho da aba Oportunidades para ver só uma etapa, uma situação ou um responsável.</t>
        </is>
      </c>
    </row>
    <row r="22" ht="36" customHeight="1">
      <c r="B22" s="30" t="inlineStr">
        <is>
          <t>• A planilha comporta 200 oportunidades. Para mais, copie as fórmulas da última linha (colunas H, I e M) para baixo e amplie os intervalos da aba Funil.</t>
        </is>
      </c>
    </row>
    <row r="24" ht="24" customHeight="1">
      <c r="B24" s="17" t="inlineStr">
        <is>
          <t>Sobre a DIG</t>
        </is>
      </c>
    </row>
    <row r="25" ht="81" customHeight="1">
      <c r="B25" s="30" t="inlineStr">
        <is>
          <t>A Development Inovation Growth ajuda empresas a sair da superfície: descobrir oportunidades com inteligência de mercado, inovar com software sob medida e crescer com automações e integrações com IA. No D de Discover, montamos listas de empresas com o perfil do seu cliente ideal e o CRM que a equipe usa de verdade. Agende um diagnóstico pelo nosso site.</t>
        </is>
      </c>
    </row>
    <row r="27">
      <c r="B27" s="31" t="inlineStr">
        <is>
          <t>Versão 1.0 · novembro de 2026 · Development Inovation Growth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Development Inovation Growth</dc:creator>
  <dc:title>Funil de vendas simples (CRM em planilha)</dc:title>
  <dc:subject>Material gratuito da DIG</dc:subject>
  <dc:language>pt-BR</dc:language>
  <dcterms:created xsi:type="dcterms:W3CDTF">2026-11-02T19:00:05Z</dcterms:created>
  <dcterms:modified xsi:type="dcterms:W3CDTF">2026-11-02T19:00:05Z</dcterms:modified>
  <cp:lastModifiedBy>Development Inovation Growth</cp:lastModifiedBy>
  <cp:keywords>funil de vendas, CRM, conversão, previsão, DIG</cp:keywords>
</cp:coreProperties>
</file>