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uxo de caixa" sheetId="1" state="visible" r:id="rId1"/>
    <sheet name="Como usar" sheetId="2" state="visible" r:id="rId2"/>
  </sheets>
  <definedNames>
    <definedName name="_xlnm.Print_Area" localSheetId="0">'Fluxo de caixa'!$A$1:$O$37</definedName>
    <definedName name="_xlnm.Print_Area" localSheetId="1">'Como usar'!$A$1:$B$21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yyyy-mm-dd h:mm:ss"/>
    <numFmt numFmtId="166" formatCode="mmm/yyyy"/>
    <numFmt numFmtId="167" formatCode="mmm/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55555"/>
      <sz val="10"/>
    </font>
    <font>
      <name val="Calibri"/>
      <b val="1"/>
      <color rgb="00000000"/>
      <sz val="11"/>
    </font>
    <font>
      <name val="Calibri"/>
      <b val="1"/>
      <color rgb="00000000"/>
      <sz val="10"/>
    </font>
    <font>
      <name val="Calibri"/>
      <b val="1"/>
      <color rgb="00FFFFFF"/>
      <sz val="11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A855F7"/>
      </patternFill>
    </fill>
    <fill>
      <patternFill patternType="solid">
        <fgColor rgb="00F3E8FF"/>
      </patternFill>
    </fill>
    <fill>
      <patternFill patternType="solid">
        <fgColor rgb="00F6F6F6"/>
      </patternFill>
    </fill>
  </fills>
  <borders count="5">
    <border>
      <left/>
      <right/>
      <top/>
      <bottom/>
      <diagonal/>
    </border>
    <border>
      <left style="thin">
        <color rgb="00A855F7"/>
      </left>
      <right style="thin">
        <color rgb="00A855F7"/>
      </right>
      <top style="thin">
        <color rgb="00A855F7"/>
      </top>
      <bottom style="thin">
        <color rgb="00A855F7"/>
      </bottom>
    </border>
    <border>
      <bottom style="thin">
        <color rgb="00E5E5E5"/>
      </bottom>
    </border>
    <border>
      <left style="thin">
        <color rgb="00D8B4FE"/>
      </left>
      <right style="thin">
        <color rgb="00D8B4FE"/>
      </right>
      <top style="thin">
        <color rgb="00D8B4FE"/>
      </top>
      <bottom style="thin">
        <color rgb="00D8B4FE"/>
      </bottom>
    </border>
    <border>
      <top style="thin">
        <color rgb="00000000"/>
      </top>
      <bottom style="thin">
        <color rgb="00E5E5E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0" borderId="0" applyAlignment="1" pivotButton="0" quotePrefix="0" xfId="0">
      <alignment vertical="center" indent="1"/>
    </xf>
    <xf numFmtId="164" fontId="3" fillId="3" borderId="1" applyAlignment="1" applyProtection="1" pivotButton="0" quotePrefix="0" xfId="0">
      <alignment horizontal="right" vertical="center" indent="1"/>
      <protection locked="0" hidden="0"/>
    </xf>
    <xf numFmtId="0" fontId="2" fillId="0" borderId="0" applyAlignment="1" pivotButton="0" quotePrefix="0" xfId="0">
      <alignment vertical="center"/>
    </xf>
    <xf numFmtId="166" fontId="3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pivotButton="0" quotePrefix="0" xfId="0">
      <alignment horizontal="center" vertical="center" shrinkToFit="1"/>
    </xf>
    <xf numFmtId="0" fontId="2" fillId="0" borderId="0" applyAlignment="1" pivotButton="0" quotePrefix="0" xfId="0">
      <alignment vertical="center" wrapText="1"/>
    </xf>
    <xf numFmtId="0" fontId="5" fillId="2" borderId="0" applyAlignment="1" pivotButton="0" quotePrefix="0" xfId="0">
      <alignment horizontal="left" vertical="center" indent="1"/>
    </xf>
    <xf numFmtId="167" fontId="5" fillId="2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3" fillId="4" borderId="0" applyAlignment="1" pivotButton="0" quotePrefix="0" xfId="0">
      <alignment vertical="center" indent="1"/>
    </xf>
    <xf numFmtId="0" fontId="0" fillId="4" borderId="0" pivotButton="0" quotePrefix="0" xfId="0"/>
    <xf numFmtId="0" fontId="6" fillId="0" borderId="2" applyAlignment="1" pivotButton="0" quotePrefix="0" xfId="0">
      <alignment vertical="center" indent="2"/>
    </xf>
    <xf numFmtId="164" fontId="6" fillId="3" borderId="3" applyAlignment="1" applyProtection="1" pivotButton="0" quotePrefix="0" xfId="0">
      <alignment horizontal="right" vertical="center" indent="1"/>
      <protection locked="0" hidden="0"/>
    </xf>
    <xf numFmtId="164" fontId="3" fillId="4" borderId="2" applyAlignment="1" pivotButton="0" quotePrefix="0" xfId="0">
      <alignment horizontal="right" vertical="center" indent="1"/>
    </xf>
    <xf numFmtId="0" fontId="6" fillId="0" borderId="2" applyAlignment="1" pivotButton="0" quotePrefix="0" xfId="0">
      <alignment vertical="center" indent="1"/>
    </xf>
    <xf numFmtId="164" fontId="6" fillId="0" borderId="2" applyAlignment="1" pivotButton="0" quotePrefix="0" xfId="0">
      <alignment horizontal="right" vertical="center" indent="1"/>
    </xf>
    <xf numFmtId="0" fontId="3" fillId="0" borderId="2" applyAlignment="1" pivotButton="0" quotePrefix="0" xfId="0">
      <alignment vertical="center" indent="1"/>
    </xf>
    <xf numFmtId="164" fontId="3" fillId="0" borderId="2" applyAlignment="1" pivotButton="0" quotePrefix="0" xfId="0">
      <alignment horizontal="right" vertical="center" indent="1"/>
    </xf>
    <xf numFmtId="0" fontId="3" fillId="4" borderId="2" applyAlignment="1" pivotButton="0" quotePrefix="0" xfId="0">
      <alignment horizontal="right" vertical="center" indent="1"/>
    </xf>
    <xf numFmtId="0" fontId="3" fillId="0" borderId="4" applyAlignment="1" pivotButton="0" quotePrefix="0" xfId="0">
      <alignment vertical="center" indent="1"/>
    </xf>
    <xf numFmtId="164" fontId="3" fillId="0" borderId="4" applyAlignment="1" pivotButton="0" quotePrefix="0" xfId="0">
      <alignment horizontal="right" vertical="center" indent="1"/>
    </xf>
    <xf numFmtId="0" fontId="3" fillId="4" borderId="4" applyAlignment="1" pivotButton="0" quotePrefix="0" xfId="0">
      <alignment horizontal="right" vertical="center" indent="1"/>
    </xf>
    <xf numFmtId="0" fontId="5" fillId="2" borderId="0" applyAlignment="1" pivotButton="0" quotePrefix="0" xfId="0">
      <alignment vertical="center" indent="1"/>
    </xf>
    <xf numFmtId="167" fontId="3" fillId="4" borderId="2" applyAlignment="1" pivotButton="0" quotePrefix="0" xfId="0">
      <alignment horizontal="right" vertical="center" indent="1"/>
    </xf>
    <xf numFmtId="1" fontId="3" fillId="4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center" wrapText="1" indent="1"/>
    </xf>
    <xf numFmtId="0" fontId="6" fillId="0" borderId="0" applyAlignment="1" pivotButton="0" quotePrefix="0" xfId="0">
      <alignment vertical="center" wrapText="1" indent="1"/>
    </xf>
    <xf numFmtId="0" fontId="2" fillId="0" borderId="0" applyAlignment="1" pivotButton="0" quotePrefix="0" xfId="0">
      <alignment indent="1"/>
    </xf>
  </cellXfs>
  <cellStyles count="1">
    <cellStyle name="Normal" xfId="0" builtinId="0" hidden="0"/>
  </cellStyles>
  <dxfs count="1">
    <dxf>
      <font>
        <b val="1"/>
        <color rgb="00B42318"/>
      </font>
      <fill>
        <patternFill>
          <b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O37"/>
  <sheetViews>
    <sheetView showGridLines="0" workbookViewId="0">
      <pane xSplit="2" ySplit="8" topLeftCell="C9" activePane="bottomRight" state="frozen"/>
      <selection pane="topRight" activeCell="C4" sqref="C4"/>
      <selection pane="bottomLeft"/>
      <selection pane="bottomRight" activeCell="A1" sqref="A1"/>
    </sheetView>
  </sheetViews>
  <sheetFormatPr baseColWidth="8" defaultRowHeight="15"/>
  <cols>
    <col width="2" customWidth="1" min="1" max="1"/>
    <col width="38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4" customWidth="1" min="15" max="15"/>
  </cols>
  <sheetData>
    <row r="1" ht="36" customHeight="1">
      <c r="B1" s="1" t="inlineStr">
        <is>
          <t>DIG · Fluxo de caixa simples (12 meses)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2" customHeight="1">
      <c r="B2" s="3" t="inlineStr">
        <is>
          <t>Planeje o que entra e o que sai em cada mês e veja com antecedência quando o caixa aperta. Development Inovation Growth · material gratuito.</t>
        </is>
      </c>
    </row>
    <row r="4" ht="22" customHeight="1">
      <c r="B4" s="4" t="inlineStr">
        <is>
          <t>Saldo em caixa no início (R$)</t>
        </is>
      </c>
      <c r="C4" s="5" t="n">
        <v>10000</v>
      </c>
      <c r="D4" s="6" t="inlineStr">
        <is>
          <t>Quanto a empresa tem hoje em conta e no caixa.</t>
        </is>
      </c>
    </row>
    <row r="5" ht="22" customHeight="1">
      <c r="B5" s="4" t="inlineStr">
        <is>
          <t>Primeiro mês do fluxo</t>
        </is>
      </c>
      <c r="C5" s="7" t="n">
        <v>46388</v>
      </c>
      <c r="D5" s="6" t="inlineStr">
        <is>
          <t>Digite uma data do mês de início, como 01/01/2027. Os meses da tabela seguem a partir dele.</t>
        </is>
      </c>
    </row>
    <row r="6" ht="24" customHeight="1">
      <c r="B6" s="4" t="inlineStr">
        <is>
          <t>Legenda</t>
        </is>
      </c>
      <c r="C6" s="8" t="inlineStr">
        <is>
          <t>Você preenche</t>
        </is>
      </c>
      <c r="D6" s="9" t="inlineStr">
        <is>
          <t>Os números que vêm preenchidos são um exemplo. Para apagar todos de uma vez, selecione de C10 a N22 e aperte Delete: totais e saldos são calculados sozinhos.</t>
        </is>
      </c>
    </row>
    <row r="8" ht="24" customHeight="1">
      <c r="B8" s="10" t="inlineStr">
        <is>
          <t>Valores em R$</t>
        </is>
      </c>
      <c r="C8" s="11">
        <f>DATE(YEAR($C$5),MONTH($C$5)+0,1)</f>
        <v>46388</v>
      </c>
      <c r="D8" s="11">
        <f>DATE(YEAR($C$5),MONTH($C$5)+1,1)</f>
        <v>46419</v>
      </c>
      <c r="E8" s="11">
        <f>DATE(YEAR($C$5),MONTH($C$5)+2,1)</f>
        <v>46447</v>
      </c>
      <c r="F8" s="11">
        <f>DATE(YEAR($C$5),MONTH($C$5)+3,1)</f>
        <v>46478</v>
      </c>
      <c r="G8" s="11">
        <f>DATE(YEAR($C$5),MONTH($C$5)+4,1)</f>
        <v>46508</v>
      </c>
      <c r="H8" s="11">
        <f>DATE(YEAR($C$5),MONTH($C$5)+5,1)</f>
        <v>46539</v>
      </c>
      <c r="I8" s="11">
        <f>DATE(YEAR($C$5),MONTH($C$5)+6,1)</f>
        <v>46569</v>
      </c>
      <c r="J8" s="11">
        <f>DATE(YEAR($C$5),MONTH($C$5)+7,1)</f>
        <v>46600</v>
      </c>
      <c r="K8" s="11">
        <f>DATE(YEAR($C$5),MONTH($C$5)+8,1)</f>
        <v>46631</v>
      </c>
      <c r="L8" s="11">
        <f>DATE(YEAR($C$5),MONTH($C$5)+9,1)</f>
        <v>46661</v>
      </c>
      <c r="M8" s="11">
        <f>DATE(YEAR($C$5),MONTH($C$5)+10,1)</f>
        <v>46692</v>
      </c>
      <c r="N8" s="11">
        <f>DATE(YEAR($C$5),MONTH($C$5)+11,1)</f>
        <v>46722</v>
      </c>
      <c r="O8" s="12" t="inlineStr">
        <is>
          <t>Total 12 meses</t>
        </is>
      </c>
    </row>
    <row r="9" ht="22" customHeight="1">
      <c r="B9" s="13" t="inlineStr">
        <is>
          <t>Entradas · o que a empresa recebe</t>
        </is>
      </c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</row>
    <row r="10" ht="20" customHeight="1">
      <c r="B10" s="15" t="inlineStr">
        <is>
          <t>Vendas à vista</t>
        </is>
      </c>
      <c r="C10" s="16" t="n">
        <v>26000</v>
      </c>
      <c r="D10" s="16" t="n">
        <v>23000</v>
      </c>
      <c r="E10" s="16" t="n">
        <v>34000</v>
      </c>
      <c r="F10" s="16" t="n">
        <v>35000</v>
      </c>
      <c r="G10" s="16" t="n">
        <v>36500</v>
      </c>
      <c r="H10" s="16" t="n">
        <v>36000</v>
      </c>
      <c r="I10" s="16" t="n">
        <v>38000</v>
      </c>
      <c r="J10" s="16" t="n">
        <v>38500</v>
      </c>
      <c r="K10" s="16" t="n">
        <v>39000</v>
      </c>
      <c r="L10" s="16" t="n">
        <v>40500</v>
      </c>
      <c r="M10" s="16" t="n">
        <v>43000</v>
      </c>
      <c r="N10" s="16" t="n">
        <v>49000</v>
      </c>
      <c r="O10" s="17">
        <f>SUM(C10:N10)</f>
        <v>438500</v>
      </c>
    </row>
    <row r="11" ht="20" customHeight="1">
      <c r="B11" s="15" t="inlineStr">
        <is>
          <t>Recebimentos de vendas a prazo</t>
        </is>
      </c>
      <c r="C11" s="16" t="n">
        <v>14000</v>
      </c>
      <c r="D11" s="16" t="n">
        <v>13000</v>
      </c>
      <c r="E11" s="16" t="n">
        <v>18000</v>
      </c>
      <c r="F11" s="16" t="n">
        <v>19000</v>
      </c>
      <c r="G11" s="16" t="n">
        <v>19500</v>
      </c>
      <c r="H11" s="16" t="n">
        <v>19000</v>
      </c>
      <c r="I11" s="16" t="n">
        <v>20000</v>
      </c>
      <c r="J11" s="16" t="n">
        <v>20500</v>
      </c>
      <c r="K11" s="16" t="n">
        <v>21000</v>
      </c>
      <c r="L11" s="16" t="n">
        <v>21500</v>
      </c>
      <c r="M11" s="16" t="n">
        <v>23000</v>
      </c>
      <c r="N11" s="16" t="n">
        <v>25000</v>
      </c>
      <c r="O11" s="17">
        <f>SUM(C11:N11)</f>
        <v>233500</v>
      </c>
    </row>
    <row r="12" ht="20" customHeight="1">
      <c r="B12" s="15" t="inlineStr">
        <is>
          <t>Outras entradas</t>
        </is>
      </c>
      <c r="C12" s="16" t="n">
        <v>0</v>
      </c>
      <c r="D12" s="16" t="n">
        <v>0</v>
      </c>
      <c r="E12" s="16" t="n">
        <v>0</v>
      </c>
      <c r="F12" s="16" t="n">
        <v>0</v>
      </c>
      <c r="G12" s="16" t="n">
        <v>0</v>
      </c>
      <c r="H12" s="16" t="n">
        <v>0</v>
      </c>
      <c r="I12" s="16" t="n">
        <v>0</v>
      </c>
      <c r="J12" s="16" t="n">
        <v>0</v>
      </c>
      <c r="K12" s="16" t="n">
        <v>0</v>
      </c>
      <c r="L12" s="16" t="n">
        <v>0</v>
      </c>
      <c r="M12" s="16" t="n">
        <v>0</v>
      </c>
      <c r="N12" s="16" t="n">
        <v>0</v>
      </c>
      <c r="O12" s="17">
        <f>SUM(C12:N12)</f>
        <v>0</v>
      </c>
    </row>
    <row r="13" ht="22" customHeight="1">
      <c r="B13" s="13" t="inlineStr">
        <is>
          <t>Saídas · o que a empresa paga</t>
        </is>
      </c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</row>
    <row r="14" ht="20" customHeight="1">
      <c r="B14" s="15" t="inlineStr">
        <is>
          <t>Fornecedores e mercadorias</t>
        </is>
      </c>
      <c r="C14" s="16" t="n">
        <v>14000</v>
      </c>
      <c r="D14" s="16" t="n">
        <v>12600</v>
      </c>
      <c r="E14" s="16" t="n">
        <v>18200</v>
      </c>
      <c r="F14" s="16" t="n">
        <v>18900</v>
      </c>
      <c r="G14" s="16" t="n">
        <v>19600</v>
      </c>
      <c r="H14" s="16" t="n">
        <v>19250</v>
      </c>
      <c r="I14" s="16" t="n">
        <v>20300</v>
      </c>
      <c r="J14" s="16" t="n">
        <v>20650</v>
      </c>
      <c r="K14" s="16" t="n">
        <v>21000</v>
      </c>
      <c r="L14" s="16" t="n">
        <v>21700</v>
      </c>
      <c r="M14" s="16" t="n">
        <v>23100</v>
      </c>
      <c r="N14" s="16" t="n">
        <v>25900</v>
      </c>
      <c r="O14" s="17">
        <f>SUM(C14:N14)</f>
        <v>235200</v>
      </c>
    </row>
    <row r="15" ht="20" customHeight="1">
      <c r="B15" s="15" t="inlineStr">
        <is>
          <t>Salários e encargos</t>
        </is>
      </c>
      <c r="C15" s="16" t="n">
        <v>13000</v>
      </c>
      <c r="D15" s="16" t="n">
        <v>13000</v>
      </c>
      <c r="E15" s="16" t="n">
        <v>13000</v>
      </c>
      <c r="F15" s="16" t="n">
        <v>13000</v>
      </c>
      <c r="G15" s="16" t="n">
        <v>13000</v>
      </c>
      <c r="H15" s="16" t="n">
        <v>13000</v>
      </c>
      <c r="I15" s="16" t="n">
        <v>13000</v>
      </c>
      <c r="J15" s="16" t="n">
        <v>13000</v>
      </c>
      <c r="K15" s="16" t="n">
        <v>13000</v>
      </c>
      <c r="L15" s="16" t="n">
        <v>13000</v>
      </c>
      <c r="M15" s="16" t="n">
        <v>19500</v>
      </c>
      <c r="N15" s="16" t="n">
        <v>19500</v>
      </c>
      <c r="O15" s="17">
        <f>SUM(C15:N15)</f>
        <v>169000</v>
      </c>
    </row>
    <row r="16" ht="20" customHeight="1">
      <c r="B16" s="15" t="inlineStr">
        <is>
          <t>Pró-labore dos sócios</t>
        </is>
      </c>
      <c r="C16" s="16" t="n">
        <v>5000</v>
      </c>
      <c r="D16" s="16" t="n">
        <v>5000</v>
      </c>
      <c r="E16" s="16" t="n">
        <v>5000</v>
      </c>
      <c r="F16" s="16" t="n">
        <v>5000</v>
      </c>
      <c r="G16" s="16" t="n">
        <v>5000</v>
      </c>
      <c r="H16" s="16" t="n">
        <v>5000</v>
      </c>
      <c r="I16" s="16" t="n">
        <v>5000</v>
      </c>
      <c r="J16" s="16" t="n">
        <v>5000</v>
      </c>
      <c r="K16" s="16" t="n">
        <v>5000</v>
      </c>
      <c r="L16" s="16" t="n">
        <v>5000</v>
      </c>
      <c r="M16" s="16" t="n">
        <v>5000</v>
      </c>
      <c r="N16" s="16" t="n">
        <v>5000</v>
      </c>
      <c r="O16" s="17">
        <f>SUM(C16:N16)</f>
        <v>60000</v>
      </c>
    </row>
    <row r="17" ht="20" customHeight="1">
      <c r="B17" s="15" t="inlineStr">
        <is>
          <t>Aluguel, água, luz e internet</t>
        </is>
      </c>
      <c r="C17" s="16" t="n">
        <v>4000</v>
      </c>
      <c r="D17" s="16" t="n">
        <v>4000</v>
      </c>
      <c r="E17" s="16" t="n">
        <v>4000</v>
      </c>
      <c r="F17" s="16" t="n">
        <v>4000</v>
      </c>
      <c r="G17" s="16" t="n">
        <v>4000</v>
      </c>
      <c r="H17" s="16" t="n">
        <v>4000</v>
      </c>
      <c r="I17" s="16" t="n">
        <v>4000</v>
      </c>
      <c r="J17" s="16" t="n">
        <v>4000</v>
      </c>
      <c r="K17" s="16" t="n">
        <v>4000</v>
      </c>
      <c r="L17" s="16" t="n">
        <v>4000</v>
      </c>
      <c r="M17" s="16" t="n">
        <v>4000</v>
      </c>
      <c r="N17" s="16" t="n">
        <v>4000</v>
      </c>
      <c r="O17" s="17">
        <f>SUM(C17:N17)</f>
        <v>48000</v>
      </c>
    </row>
    <row r="18" ht="20" customHeight="1">
      <c r="B18" s="15" t="inlineStr">
        <is>
          <t>Impostos e taxas</t>
        </is>
      </c>
      <c r="C18" s="16" t="n">
        <v>3200</v>
      </c>
      <c r="D18" s="16" t="n">
        <v>2880</v>
      </c>
      <c r="E18" s="16" t="n">
        <v>4160</v>
      </c>
      <c r="F18" s="16" t="n">
        <v>4320</v>
      </c>
      <c r="G18" s="16" t="n">
        <v>4480</v>
      </c>
      <c r="H18" s="16" t="n">
        <v>4400</v>
      </c>
      <c r="I18" s="16" t="n">
        <v>4640</v>
      </c>
      <c r="J18" s="16" t="n">
        <v>4720</v>
      </c>
      <c r="K18" s="16" t="n">
        <v>4800</v>
      </c>
      <c r="L18" s="16" t="n">
        <v>4960</v>
      </c>
      <c r="M18" s="16" t="n">
        <v>5280</v>
      </c>
      <c r="N18" s="16" t="n">
        <v>5920</v>
      </c>
      <c r="O18" s="17">
        <f>SUM(C18:N18)</f>
        <v>53760</v>
      </c>
    </row>
    <row r="19" ht="20" customHeight="1">
      <c r="B19" s="15" t="inlineStr">
        <is>
          <t>Marketing e vendas</t>
        </is>
      </c>
      <c r="C19" s="16" t="n">
        <v>2000</v>
      </c>
      <c r="D19" s="16" t="n">
        <v>2000</v>
      </c>
      <c r="E19" s="16" t="n">
        <v>2000</v>
      </c>
      <c r="F19" s="16" t="n">
        <v>2000</v>
      </c>
      <c r="G19" s="16" t="n">
        <v>2000</v>
      </c>
      <c r="H19" s="16" t="n">
        <v>2000</v>
      </c>
      <c r="I19" s="16" t="n">
        <v>2000</v>
      </c>
      <c r="J19" s="16" t="n">
        <v>2000</v>
      </c>
      <c r="K19" s="16" t="n">
        <v>2000</v>
      </c>
      <c r="L19" s="16" t="n">
        <v>2000</v>
      </c>
      <c r="M19" s="16" t="n">
        <v>3000</v>
      </c>
      <c r="N19" s="16" t="n">
        <v>3000</v>
      </c>
      <c r="O19" s="17">
        <f>SUM(C19:N19)</f>
        <v>26000</v>
      </c>
    </row>
    <row r="20" ht="20" customHeight="1">
      <c r="B20" s="15" t="inlineStr">
        <is>
          <t>Sistemas e ferramentas</t>
        </is>
      </c>
      <c r="C20" s="16" t="n">
        <v>600</v>
      </c>
      <c r="D20" s="16" t="n">
        <v>600</v>
      </c>
      <c r="E20" s="16" t="n">
        <v>600</v>
      </c>
      <c r="F20" s="16" t="n">
        <v>600</v>
      </c>
      <c r="G20" s="16" t="n">
        <v>600</v>
      </c>
      <c r="H20" s="16" t="n">
        <v>600</v>
      </c>
      <c r="I20" s="16" t="n">
        <v>600</v>
      </c>
      <c r="J20" s="16" t="n">
        <v>600</v>
      </c>
      <c r="K20" s="16" t="n">
        <v>600</v>
      </c>
      <c r="L20" s="16" t="n">
        <v>600</v>
      </c>
      <c r="M20" s="16" t="n">
        <v>600</v>
      </c>
      <c r="N20" s="16" t="n">
        <v>600</v>
      </c>
      <c r="O20" s="17">
        <f>SUM(C20:N20)</f>
        <v>7200</v>
      </c>
    </row>
    <row r="21" ht="20" customHeight="1">
      <c r="B21" s="15" t="inlineStr">
        <is>
          <t>Empréstimos e financiamentos</t>
        </is>
      </c>
      <c r="C21" s="16" t="n">
        <v>2000</v>
      </c>
      <c r="D21" s="16" t="n">
        <v>2000</v>
      </c>
      <c r="E21" s="16" t="n">
        <v>2000</v>
      </c>
      <c r="F21" s="16" t="n">
        <v>2000</v>
      </c>
      <c r="G21" s="16" t="n">
        <v>2000</v>
      </c>
      <c r="H21" s="16" t="n">
        <v>2000</v>
      </c>
      <c r="I21" s="16" t="n">
        <v>2000</v>
      </c>
      <c r="J21" s="16" t="n">
        <v>2000</v>
      </c>
      <c r="K21" s="16" t="n">
        <v>2000</v>
      </c>
      <c r="L21" s="16" t="n">
        <v>2000</v>
      </c>
      <c r="M21" s="16" t="n">
        <v>2000</v>
      </c>
      <c r="N21" s="16" t="n">
        <v>2000</v>
      </c>
      <c r="O21" s="17">
        <f>SUM(C21:N21)</f>
        <v>24000</v>
      </c>
    </row>
    <row r="22" ht="20" customHeight="1">
      <c r="B22" s="15" t="inlineStr">
        <is>
          <t>Outras saídas</t>
        </is>
      </c>
      <c r="C22" s="16" t="n">
        <v>1000</v>
      </c>
      <c r="D22" s="16" t="n">
        <v>1000</v>
      </c>
      <c r="E22" s="16" t="n">
        <v>1000</v>
      </c>
      <c r="F22" s="16" t="n">
        <v>1000</v>
      </c>
      <c r="G22" s="16" t="n">
        <v>1000</v>
      </c>
      <c r="H22" s="16" t="n">
        <v>1000</v>
      </c>
      <c r="I22" s="16" t="n">
        <v>1000</v>
      </c>
      <c r="J22" s="16" t="n">
        <v>1000</v>
      </c>
      <c r="K22" s="16" t="n">
        <v>1000</v>
      </c>
      <c r="L22" s="16" t="n">
        <v>1000</v>
      </c>
      <c r="M22" s="16" t="n">
        <v>1000</v>
      </c>
      <c r="N22" s="16" t="n">
        <v>1000</v>
      </c>
      <c r="O22" s="17">
        <f>SUM(C22:N22)</f>
        <v>12000</v>
      </c>
    </row>
    <row r="23" ht="10" customHeight="1"/>
    <row r="24" ht="22" customHeight="1">
      <c r="B24" s="13" t="inlineStr">
        <is>
          <t>Resultado</t>
        </is>
      </c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</row>
    <row r="25" ht="20" customHeight="1">
      <c r="B25" s="18" t="inlineStr">
        <is>
          <t>Total de entradas</t>
        </is>
      </c>
      <c r="C25" s="19">
        <f>SUM(C10:C12)</f>
        <v>40000</v>
      </c>
      <c r="D25" s="19">
        <f>SUM(D10:D12)</f>
        <v>36000</v>
      </c>
      <c r="E25" s="19">
        <f>SUM(E10:E12)</f>
        <v>52000</v>
      </c>
      <c r="F25" s="19">
        <f>SUM(F10:F12)</f>
        <v>54000</v>
      </c>
      <c r="G25" s="19">
        <f>SUM(G10:G12)</f>
        <v>56000</v>
      </c>
      <c r="H25" s="19">
        <f>SUM(H10:H12)</f>
        <v>55000</v>
      </c>
      <c r="I25" s="19">
        <f>SUM(I10:I12)</f>
        <v>58000</v>
      </c>
      <c r="J25" s="19">
        <f>SUM(J10:J12)</f>
        <v>59000</v>
      </c>
      <c r="K25" s="19">
        <f>SUM(K10:K12)</f>
        <v>60000</v>
      </c>
      <c r="L25" s="19">
        <f>SUM(L10:L12)</f>
        <v>62000</v>
      </c>
      <c r="M25" s="19">
        <f>SUM(M10:M12)</f>
        <v>66000</v>
      </c>
      <c r="N25" s="19">
        <f>SUM(N10:N12)</f>
        <v>74000</v>
      </c>
      <c r="O25" s="17">
        <f>SUM(C25:N25)</f>
        <v>672000</v>
      </c>
    </row>
    <row r="26" ht="20" customHeight="1">
      <c r="B26" s="18" t="inlineStr">
        <is>
          <t>Total de saídas</t>
        </is>
      </c>
      <c r="C26" s="19">
        <f>SUM(C14:C22)</f>
        <v>44800</v>
      </c>
      <c r="D26" s="19">
        <f>SUM(D14:D22)</f>
        <v>43080</v>
      </c>
      <c r="E26" s="19">
        <f>SUM(E14:E22)</f>
        <v>49960</v>
      </c>
      <c r="F26" s="19">
        <f>SUM(F14:F22)</f>
        <v>50820</v>
      </c>
      <c r="G26" s="19">
        <f>SUM(G14:G22)</f>
        <v>51680</v>
      </c>
      <c r="H26" s="19">
        <f>SUM(H14:H22)</f>
        <v>51250</v>
      </c>
      <c r="I26" s="19">
        <f>SUM(I14:I22)</f>
        <v>52540</v>
      </c>
      <c r="J26" s="19">
        <f>SUM(J14:J22)</f>
        <v>52970</v>
      </c>
      <c r="K26" s="19">
        <f>SUM(K14:K22)</f>
        <v>53400</v>
      </c>
      <c r="L26" s="19">
        <f>SUM(L14:L22)</f>
        <v>54260</v>
      </c>
      <c r="M26" s="19">
        <f>SUM(M14:M22)</f>
        <v>63480</v>
      </c>
      <c r="N26" s="19">
        <f>SUM(N14:N22)</f>
        <v>66920</v>
      </c>
      <c r="O26" s="17">
        <f>SUM(C26:N26)</f>
        <v>635160</v>
      </c>
    </row>
    <row r="27" ht="22" customHeight="1">
      <c r="B27" s="20" t="inlineStr">
        <is>
          <t>Resultado do mês (entradas − saídas)</t>
        </is>
      </c>
      <c r="C27" s="21">
        <f>C25-C26</f>
        <v>-4800</v>
      </c>
      <c r="D27" s="21">
        <f>D25-D26</f>
        <v>-7080</v>
      </c>
      <c r="E27" s="21">
        <f>E25-E26</f>
        <v>2040</v>
      </c>
      <c r="F27" s="21">
        <f>F25-F26</f>
        <v>3180</v>
      </c>
      <c r="G27" s="21">
        <f>G25-G26</f>
        <v>4320</v>
      </c>
      <c r="H27" s="21">
        <f>H25-H26</f>
        <v>3750</v>
      </c>
      <c r="I27" s="21">
        <f>I25-I26</f>
        <v>5460</v>
      </c>
      <c r="J27" s="21">
        <f>J25-J26</f>
        <v>6030</v>
      </c>
      <c r="K27" s="21">
        <f>K25-K26</f>
        <v>6600</v>
      </c>
      <c r="L27" s="21">
        <f>L25-L26</f>
        <v>7740</v>
      </c>
      <c r="M27" s="21">
        <f>M25-M26</f>
        <v>2520</v>
      </c>
      <c r="N27" s="21">
        <f>N25-N26</f>
        <v>7080</v>
      </c>
      <c r="O27" s="17">
        <f>SUM(C27:N27)</f>
        <v>36840</v>
      </c>
    </row>
    <row r="28" ht="20" customHeight="1">
      <c r="B28" s="18" t="inlineStr">
        <is>
          <t>Saldo no início do mês</t>
        </is>
      </c>
      <c r="C28" s="19">
        <f>$C$4</f>
        <v>10000</v>
      </c>
      <c r="D28" s="19">
        <f>C29</f>
        <v>5200</v>
      </c>
      <c r="E28" s="19">
        <f>D29</f>
        <v>-1880</v>
      </c>
      <c r="F28" s="19">
        <f>E29</f>
        <v>160</v>
      </c>
      <c r="G28" s="19">
        <f>F29</f>
        <v>3340</v>
      </c>
      <c r="H28" s="19">
        <f>G29</f>
        <v>7660</v>
      </c>
      <c r="I28" s="19">
        <f>H29</f>
        <v>11410</v>
      </c>
      <c r="J28" s="19">
        <f>I29</f>
        <v>16870</v>
      </c>
      <c r="K28" s="19">
        <f>J29</f>
        <v>22900</v>
      </c>
      <c r="L28" s="19">
        <f>K29</f>
        <v>29500</v>
      </c>
      <c r="M28" s="19">
        <f>L29</f>
        <v>37240</v>
      </c>
      <c r="N28" s="19">
        <f>M29</f>
        <v>39760</v>
      </c>
      <c r="O28" s="22" t="n"/>
    </row>
    <row r="29" ht="22" customHeight="1">
      <c r="B29" s="23" t="inlineStr">
        <is>
          <t>Saldo no fim do mês</t>
        </is>
      </c>
      <c r="C29" s="24">
        <f>C28+C27</f>
        <v>5200</v>
      </c>
      <c r="D29" s="24">
        <f>D28+D27</f>
        <v>-1880</v>
      </c>
      <c r="E29" s="24">
        <f>E28+E27</f>
        <v>160</v>
      </c>
      <c r="F29" s="24">
        <f>F28+F27</f>
        <v>3340</v>
      </c>
      <c r="G29" s="24">
        <f>G28+G27</f>
        <v>7660</v>
      </c>
      <c r="H29" s="24">
        <f>H28+H27</f>
        <v>11410</v>
      </c>
      <c r="I29" s="24">
        <f>I28+I27</f>
        <v>16870</v>
      </c>
      <c r="J29" s="24">
        <f>J28+J27</f>
        <v>22900</v>
      </c>
      <c r="K29" s="24">
        <f>K28+K27</f>
        <v>29500</v>
      </c>
      <c r="L29" s="24">
        <f>L28+L27</f>
        <v>37240</v>
      </c>
      <c r="M29" s="24">
        <f>M28+M27</f>
        <v>39760</v>
      </c>
      <c r="N29" s="24">
        <f>N28+N27</f>
        <v>46840</v>
      </c>
      <c r="O29" s="25" t="n"/>
    </row>
    <row r="31" ht="24" customHeight="1">
      <c r="B31" s="26" t="inlineStr">
        <is>
          <t>Resumo dos 12 meses</t>
        </is>
      </c>
      <c r="C31" s="12" t="inlineStr">
        <is>
          <t>Valor</t>
        </is>
      </c>
    </row>
    <row r="32" ht="20" customHeight="1">
      <c r="B32" s="18" t="inlineStr">
        <is>
          <t>Saldo no fim do período</t>
        </is>
      </c>
      <c r="C32" s="17">
        <f>N29</f>
        <v>46840</v>
      </c>
    </row>
    <row r="33" ht="20" customHeight="1">
      <c r="B33" s="18" t="inlineStr">
        <is>
          <t>Menor saldo do período</t>
        </is>
      </c>
      <c r="C33" s="17">
        <f>MIN(C29:N29)</f>
        <v>-1880</v>
      </c>
    </row>
    <row r="34" ht="20" customHeight="1">
      <c r="B34" s="18" t="inlineStr">
        <is>
          <t>Mês do menor saldo</t>
        </is>
      </c>
      <c r="C34" s="27">
        <f>INDEX(C8:N8,MATCH(C33,C29:N29,0))</f>
        <v>46419</v>
      </c>
    </row>
    <row r="35" ht="20" customHeight="1">
      <c r="B35" s="18" t="inlineStr">
        <is>
          <t>Meses com saldo negativo</t>
        </is>
      </c>
      <c r="C35" s="28">
        <f>COUNTIF(C29:N29,"&lt;0")</f>
        <v>1</v>
      </c>
    </row>
    <row r="36" ht="20" customHeight="1">
      <c r="B36" s="18" t="inlineStr">
        <is>
          <t>Resultado acumulado no período</t>
        </is>
      </c>
      <c r="C36" s="17">
        <f>O27</f>
        <v>36840</v>
      </c>
    </row>
    <row r="37" ht="30" customHeight="1">
      <c r="B37" s="29" t="str">
        <f>IF(C35&gt;0,"Atenção: com estes números o caixa fica negativo em pelo menos um mês (em vermelho na linha 29). Antes desse mês, antecipe recebimentos, negocie prazos com fornecedores ou reduza saídas.","Com estes números, o caixa fica positivo nos 12 meses.")</f>
        <v>Atenção: com estes números o caixa fica negativo em pelo menos um mês (em vermelho na linha 29). Antes desse mês, antecipe recebimentos, negocie prazos com fornecedores ou reduza saídas.</v>
      </c>
    </row>
  </sheetData>
  <mergeCells count="4">
    <mergeCell ref="B1:O1"/>
    <mergeCell ref="B37:O37"/>
    <mergeCell ref="B2:O2"/>
    <mergeCell ref="D6:O6"/>
  </mergeCells>
  <conditionalFormatting sqref="C27:O27">
    <cfRule type="cellIs" priority="1" operator="lessThan" dxfId="0">
      <formula>0</formula>
    </cfRule>
  </conditionalFormatting>
  <conditionalFormatting sqref="C29:N29">
    <cfRule type="cellIs" priority="2" operator="lessThan" dxfId="0">
      <formula>0</formula>
    </cfRule>
  </conditionalFormatting>
  <conditionalFormatting sqref="C32:C33">
    <cfRule type="cellIs" priority="3" operator="lessThan" dxfId="0">
      <formula>0</formula>
    </cfRule>
  </conditionalFormatting>
  <conditionalFormatting sqref="C36">
    <cfRule type="cellIs" priority="4" operator="lessThan" dxfId="0">
      <formula>0</formula>
    </cfRule>
  </conditionalFormatting>
  <conditionalFormatting sqref="B37:O37">
    <cfRule type="expression" priority="5" dxfId="0">
      <formula>$C$35&gt;0</formula>
    </cfRule>
  </conditionalFormatting>
  <dataValidations count="2">
    <dataValidation sqref="C4" showDropDown="0" showInputMessage="0" showErrorMessage="1" allowBlank="1" errorTitle="Valor inválido" error="Digite o saldo em reais. Se a conta estiver no negativo, use o sinal de menos." type="decimal" operator="greaterThanOrEqual">
      <formula1>-1000000000000</formula1>
    </dataValidation>
    <dataValidation sqref="C10:N12 C14:N22" showDropDown="0" showInputMessage="0" showErrorMessage="1" allowBlank="1" errorTitle="Valor inválido" error="Use valores positivos: as saídas já são subtraídas na conta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4" customWidth="1" min="2" max="2"/>
  </cols>
  <sheetData>
    <row r="1" ht="36" customHeight="1">
      <c r="B1" s="1" t="inlineStr">
        <is>
          <t>DIG · Como usar o Fluxo de caixa simples</t>
        </is>
      </c>
    </row>
    <row r="3" ht="24" customHeight="1">
      <c r="B3" s="26" t="inlineStr">
        <is>
          <t>Para que serve</t>
        </is>
      </c>
    </row>
    <row r="4" ht="51" customHeight="1">
      <c r="B4" s="30" t="inlineStr">
        <is>
          <t>O fluxo de caixa mostra, mês a mês, se o dinheiro que entra cobre o que sai. Com ele você enxerga antes os meses de aperto e decide com calma: antecipar recebimentos, negociar prazos ou adiar um gasto.</t>
        </is>
      </c>
    </row>
    <row r="6" ht="24" customHeight="1">
      <c r="B6" s="26" t="inlineStr">
        <is>
          <t>Passo a passo</t>
        </is>
      </c>
    </row>
    <row r="7" ht="36" customHeight="1">
      <c r="B7" s="30" t="inlineStr">
        <is>
          <t>1. Na aba Fluxo de caixa, informe o saldo que a empresa tem hoje (linha 4) e o primeiro mês do fluxo (linha 5).</t>
        </is>
      </c>
    </row>
    <row r="8" ht="21" customHeight="1">
      <c r="B8" s="30" t="inlineStr">
        <is>
          <t>2. Apague os números de exemplo: selecione de C10 a N22 e aperte Delete.</t>
        </is>
      </c>
    </row>
    <row r="9" ht="36" customHeight="1">
      <c r="B9" s="30" t="inlineStr">
        <is>
          <t>3. Em cada mês, preencha quanto espera receber (entradas) e pagar (saídas). Use valores positivos: a planilha já subtrai as saídas.</t>
        </is>
      </c>
    </row>
    <row r="10" ht="36" customHeight="1">
      <c r="B10" s="30" t="inlineStr">
        <is>
          <t>4. Leia o resultado: o saldo no fim de cada mês (linha 29) fica em vermelho quando é negativo, e o resumo mostra o menor saldo e em que mês ele acontece.</t>
        </is>
      </c>
    </row>
    <row r="11" ht="36" customHeight="1">
      <c r="B11" s="30" t="inlineStr">
        <is>
          <t>5. Atualize todo mês com o que de fato entrou e saiu. Comparar o previsto com o realizado deixa o fluxo cada vez mais preciso.</t>
        </is>
      </c>
    </row>
    <row r="13" ht="24" customHeight="1">
      <c r="B13" s="26" t="inlineStr">
        <is>
          <t>Dicas</t>
        </is>
      </c>
    </row>
    <row r="14" ht="36" customHeight="1">
      <c r="B14" s="30" t="inlineStr">
        <is>
          <t>• Quer outras categorias? Renomeie as linhas da coluna B ou insira uma linha no meio do bloco de entradas ou de saídas: os totais se ajustam sozinhos.</t>
        </is>
      </c>
    </row>
    <row r="15" ht="21" customHeight="1">
      <c r="B15" s="30" t="inlineStr">
        <is>
          <t>• Lance a venda a prazo no mês em que o dinheiro entra, não no mês da venda.</t>
        </is>
      </c>
    </row>
    <row r="16" ht="36" customHeight="1">
      <c r="B16" s="30" t="inlineStr">
        <is>
          <t>• Inclua os gastos que não acontecem todo mês, como o 13º salário, impostos anuais e renovações de contrato.</t>
        </is>
      </c>
    </row>
    <row r="18" ht="24" customHeight="1">
      <c r="B18" s="26" t="inlineStr">
        <is>
          <t>Sobre a DIG</t>
        </is>
      </c>
    </row>
    <row r="19" ht="66" customHeight="1">
      <c r="B19" s="30" t="inlineStr">
        <is>
          <t>A Development Inovation Growth ajuda empresas a sair da superfície: descobrir oportunidades com inteligência de mercado, inovar com software sob medida e crescer com automações e integrações com IA. Quando a planilha ficar pequena para a sua operação, conectamos vendas, pagamentos e sistemas para os números chegarem sozinhos a quem decide. Agende um diagnóstico pelo nosso site.</t>
        </is>
      </c>
    </row>
    <row r="21">
      <c r="B21" s="31" t="inlineStr">
        <is>
          <t>Versão 1.0 · novembro de 2026 · Development Inovation Growth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Development Inovation Growth</dc:creator>
  <dc:title>Fluxo de caixa simples (12 meses)</dc:title>
  <dc:subject>Material gratuito da DIG</dc:subject>
  <dc:language>pt-BR</dc:language>
  <dcterms:created xsi:type="dcterms:W3CDTF">2026-11-02T16:44:16Z</dcterms:created>
  <dcterms:modified xsi:type="dcterms:W3CDTF">2026-11-02T16:44:16Z</dcterms:modified>
  <cp:lastModifiedBy>Development Inovation Growth</cp:lastModifiedBy>
  <cp:keywords>fluxo de caixa, finanças, planejamento, DIG</cp:keywords>
</cp:coreProperties>
</file>